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DEV\"/>
    </mc:Choice>
  </mc:AlternateContent>
  <bookViews>
    <workbookView xWindow="0" yWindow="0" windowWidth="28800" windowHeight="12435"/>
  </bookViews>
  <sheets>
    <sheet name="SOLARABSORBER" sheetId="5" r:id="rId1"/>
    <sheet name="PREISE" sheetId="2" state="hidden" r:id="rId2"/>
  </sheets>
  <definedNames>
    <definedName name="_xlnm._FilterDatabase" localSheetId="0" hidden="1">SOLARABSORBER!$A$35:$F$181</definedName>
    <definedName name="_xlnm.Print_Area" localSheetId="0">SOLARABSORBER!$A$1:$F$196</definedName>
    <definedName name="preise" localSheetId="1">PREISE!$A$1:$C$8547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5" l="1"/>
  <c r="F133" i="5" l="1"/>
  <c r="I81" i="5" l="1"/>
  <c r="E27" i="5"/>
  <c r="C88" i="5" l="1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F70" i="5" l="1"/>
  <c r="G70" i="5" s="1"/>
  <c r="F65" i="5"/>
  <c r="G65" i="5" s="1"/>
  <c r="F63" i="5"/>
  <c r="G63" i="5" s="1"/>
  <c r="B69" i="5"/>
  <c r="E69" i="5"/>
  <c r="B70" i="5"/>
  <c r="E70" i="5"/>
  <c r="B71" i="5"/>
  <c r="E71" i="5"/>
  <c r="B72" i="5"/>
  <c r="E72" i="5"/>
  <c r="B73" i="5"/>
  <c r="E73" i="5"/>
  <c r="B74" i="5"/>
  <c r="E74" i="5"/>
  <c r="B62" i="5"/>
  <c r="E62" i="5"/>
  <c r="B63" i="5"/>
  <c r="E63" i="5"/>
  <c r="B64" i="5"/>
  <c r="E64" i="5"/>
  <c r="B65" i="5"/>
  <c r="E65" i="5"/>
  <c r="B66" i="5"/>
  <c r="E66" i="5"/>
  <c r="B67" i="5"/>
  <c r="E67" i="5"/>
  <c r="B68" i="5"/>
  <c r="E68" i="5"/>
  <c r="E61" i="5"/>
  <c r="B61" i="5"/>
  <c r="F74" i="5" l="1"/>
  <c r="G74" i="5" s="1"/>
  <c r="F68" i="5"/>
  <c r="G68" i="5" s="1"/>
  <c r="F67" i="5"/>
  <c r="G67" i="5" s="1"/>
  <c r="F64" i="5"/>
  <c r="G64" i="5" s="1"/>
  <c r="F62" i="5"/>
  <c r="G62" i="5" s="1"/>
  <c r="F73" i="5"/>
  <c r="G73" i="5" s="1"/>
  <c r="F72" i="5"/>
  <c r="G72" i="5" s="1"/>
  <c r="F66" i="5"/>
  <c r="G66" i="5" s="1"/>
  <c r="F69" i="5"/>
  <c r="G69" i="5" s="1"/>
  <c r="F61" i="5"/>
  <c r="G61" i="5" s="1"/>
  <c r="F71" i="5"/>
  <c r="G71" i="5" s="1"/>
  <c r="E118" i="5" l="1"/>
  <c r="F118" i="5" s="1"/>
  <c r="G118" i="5" s="1"/>
  <c r="B118" i="5"/>
  <c r="E117" i="5"/>
  <c r="F117" i="5" s="1"/>
  <c r="G117" i="5" s="1"/>
  <c r="B117" i="5"/>
  <c r="F116" i="5"/>
  <c r="G116" i="5" s="1"/>
  <c r="G120" i="5"/>
  <c r="G121" i="5"/>
  <c r="B123" i="5"/>
  <c r="C123" i="5"/>
  <c r="E123" i="5"/>
  <c r="B124" i="5"/>
  <c r="E124" i="5"/>
  <c r="F124" i="5"/>
  <c r="G124" i="5" s="1"/>
  <c r="B125" i="5"/>
  <c r="C125" i="5"/>
  <c r="E125" i="5"/>
  <c r="F125" i="5" l="1"/>
  <c r="G125" i="5" s="1"/>
  <c r="F123" i="5"/>
  <c r="G123" i="5" s="1"/>
  <c r="C127" i="5"/>
  <c r="F168" i="5"/>
  <c r="F169" i="5"/>
  <c r="A181" i="5" l="1"/>
  <c r="B181" i="5" s="1"/>
  <c r="G57" i="5"/>
  <c r="G58" i="5"/>
  <c r="G59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10" i="5"/>
  <c r="G111" i="5"/>
  <c r="G112" i="5"/>
  <c r="G126" i="5"/>
  <c r="G132" i="5"/>
  <c r="G138" i="5"/>
  <c r="G144" i="5"/>
  <c r="G145" i="5"/>
  <c r="G149" i="5"/>
  <c r="G168" i="5"/>
  <c r="B173" i="5"/>
  <c r="F173" i="5"/>
  <c r="G173" i="5" s="1"/>
  <c r="E173" i="5"/>
  <c r="B174" i="5"/>
  <c r="F174" i="5"/>
  <c r="G174" i="5" s="1"/>
  <c r="E174" i="5"/>
  <c r="B175" i="5"/>
  <c r="F175" i="5"/>
  <c r="G175" i="5" s="1"/>
  <c r="E175" i="5"/>
  <c r="B176" i="5"/>
  <c r="F176" i="5"/>
  <c r="G176" i="5" s="1"/>
  <c r="E176" i="5"/>
  <c r="B177" i="5"/>
  <c r="F177" i="5"/>
  <c r="G177" i="5" s="1"/>
  <c r="E177" i="5"/>
  <c r="E172" i="5"/>
  <c r="F172" i="5" s="1"/>
  <c r="G172" i="5" s="1"/>
  <c r="B172" i="5"/>
  <c r="B170" i="5"/>
  <c r="E170" i="5"/>
  <c r="F170" i="5" s="1"/>
  <c r="G170" i="5" s="1"/>
  <c r="B171" i="5"/>
  <c r="E171" i="5"/>
  <c r="F171" i="5" s="1"/>
  <c r="G171" i="5" s="1"/>
  <c r="B147" i="5"/>
  <c r="E147" i="5"/>
  <c r="F147" i="5" s="1"/>
  <c r="G147" i="5" s="1"/>
  <c r="B148" i="5"/>
  <c r="F148" i="5"/>
  <c r="G148" i="5" s="1"/>
  <c r="E148" i="5"/>
  <c r="B150" i="5"/>
  <c r="E150" i="5"/>
  <c r="F150" i="5" s="1"/>
  <c r="G150" i="5" s="1"/>
  <c r="B151" i="5"/>
  <c r="F151" i="5"/>
  <c r="G151" i="5" s="1"/>
  <c r="E151" i="5"/>
  <c r="B152" i="5"/>
  <c r="F152" i="5"/>
  <c r="G152" i="5" s="1"/>
  <c r="E152" i="5"/>
  <c r="B153" i="5"/>
  <c r="F153" i="5"/>
  <c r="G153" i="5" s="1"/>
  <c r="E153" i="5"/>
  <c r="B154" i="5"/>
  <c r="F154" i="5"/>
  <c r="G154" i="5" s="1"/>
  <c r="E154" i="5"/>
  <c r="B155" i="5"/>
  <c r="F155" i="5"/>
  <c r="G155" i="5" s="1"/>
  <c r="E155" i="5"/>
  <c r="B156" i="5"/>
  <c r="F156" i="5"/>
  <c r="G156" i="5" s="1"/>
  <c r="E156" i="5"/>
  <c r="B157" i="5"/>
  <c r="F157" i="5"/>
  <c r="G157" i="5" s="1"/>
  <c r="E157" i="5"/>
  <c r="B158" i="5"/>
  <c r="F158" i="5"/>
  <c r="G158" i="5" s="1"/>
  <c r="E158" i="5"/>
  <c r="B159" i="5"/>
  <c r="F159" i="5"/>
  <c r="G159" i="5" s="1"/>
  <c r="E159" i="5"/>
  <c r="B160" i="5"/>
  <c r="F160" i="5"/>
  <c r="G160" i="5" s="1"/>
  <c r="E160" i="5"/>
  <c r="B161" i="5"/>
  <c r="F161" i="5"/>
  <c r="G161" i="5" s="1"/>
  <c r="E161" i="5"/>
  <c r="B162" i="5"/>
  <c r="F162" i="5"/>
  <c r="G162" i="5" s="1"/>
  <c r="E162" i="5"/>
  <c r="B163" i="5"/>
  <c r="F163" i="5"/>
  <c r="G163" i="5" s="1"/>
  <c r="E163" i="5"/>
  <c r="B164" i="5"/>
  <c r="F164" i="5"/>
  <c r="G164" i="5" s="1"/>
  <c r="E164" i="5"/>
  <c r="B165" i="5"/>
  <c r="F165" i="5"/>
  <c r="G165" i="5" s="1"/>
  <c r="E165" i="5"/>
  <c r="B166" i="5"/>
  <c r="F166" i="5"/>
  <c r="G166" i="5" s="1"/>
  <c r="E166" i="5"/>
  <c r="B167" i="5"/>
  <c r="F167" i="5"/>
  <c r="G167" i="5" s="1"/>
  <c r="E167" i="5"/>
  <c r="G169" i="5"/>
  <c r="E146" i="5"/>
  <c r="F146" i="5" s="1"/>
  <c r="G146" i="5" s="1"/>
  <c r="B146" i="5"/>
  <c r="C143" i="5"/>
  <c r="C131" i="5"/>
  <c r="C130" i="5"/>
  <c r="C142" i="5"/>
  <c r="C140" i="5"/>
  <c r="C139" i="5"/>
  <c r="C136" i="5"/>
  <c r="C134" i="5"/>
  <c r="F137" i="5"/>
  <c r="G137" i="5" s="1"/>
  <c r="E137" i="5"/>
  <c r="B137" i="5"/>
  <c r="E143" i="5"/>
  <c r="B143" i="5"/>
  <c r="E142" i="5"/>
  <c r="B142" i="5"/>
  <c r="E141" i="5"/>
  <c r="B141" i="5"/>
  <c r="E140" i="5"/>
  <c r="B140" i="5"/>
  <c r="E139" i="5"/>
  <c r="B139" i="5"/>
  <c r="E136" i="5"/>
  <c r="B136" i="5"/>
  <c r="F135" i="5"/>
  <c r="G135" i="5" s="1"/>
  <c r="E135" i="5"/>
  <c r="B135" i="5"/>
  <c r="E134" i="5"/>
  <c r="B134" i="5"/>
  <c r="C129" i="5"/>
  <c r="C128" i="5"/>
  <c r="B127" i="5"/>
  <c r="E127" i="5"/>
  <c r="B128" i="5"/>
  <c r="E128" i="5"/>
  <c r="B129" i="5"/>
  <c r="E129" i="5"/>
  <c r="B130" i="5"/>
  <c r="E130" i="5"/>
  <c r="B131" i="5"/>
  <c r="E131" i="5"/>
  <c r="C99" i="5"/>
  <c r="C112" i="5" s="1"/>
  <c r="E113" i="5"/>
  <c r="F113" i="5" s="1"/>
  <c r="G113" i="5" s="1"/>
  <c r="B113" i="5"/>
  <c r="E111" i="5"/>
  <c r="B108" i="5"/>
  <c r="E108" i="5"/>
  <c r="F108" i="5" s="1"/>
  <c r="G108" i="5" s="1"/>
  <c r="E109" i="5"/>
  <c r="F109" i="5"/>
  <c r="G109" i="5" s="1"/>
  <c r="B109" i="5"/>
  <c r="C96" i="5"/>
  <c r="C107" i="5" s="1"/>
  <c r="F83" i="5"/>
  <c r="G83" i="5" s="1"/>
  <c r="F60" i="5"/>
  <c r="C93" i="5"/>
  <c r="C92" i="5"/>
  <c r="F92" i="5" s="1"/>
  <c r="G92" i="5" s="1"/>
  <c r="C91" i="5"/>
  <c r="F91" i="5" s="1"/>
  <c r="G91" i="5" s="1"/>
  <c r="C90" i="5"/>
  <c r="F90" i="5" s="1"/>
  <c r="G90" i="5" s="1"/>
  <c r="C89" i="5"/>
  <c r="F89" i="5" s="1"/>
  <c r="G89" i="5" s="1"/>
  <c r="F88" i="5"/>
  <c r="G88" i="5" s="1"/>
  <c r="F86" i="5"/>
  <c r="G86" i="5" s="1"/>
  <c r="F85" i="5"/>
  <c r="G85" i="5" s="1"/>
  <c r="F84" i="5"/>
  <c r="G84" i="5" s="1"/>
  <c r="F82" i="5"/>
  <c r="G82" i="5" s="1"/>
  <c r="F79" i="5"/>
  <c r="G79" i="5" s="1"/>
  <c r="F78" i="5"/>
  <c r="G78" i="5" s="1"/>
  <c r="F76" i="5"/>
  <c r="G76" i="5" s="1"/>
  <c r="E93" i="5"/>
  <c r="B93" i="5"/>
  <c r="E92" i="5"/>
  <c r="B92" i="5"/>
  <c r="E91" i="5"/>
  <c r="B91" i="5"/>
  <c r="E90" i="5"/>
  <c r="B90" i="5"/>
  <c r="E89" i="5"/>
  <c r="B89" i="5"/>
  <c r="E88" i="5"/>
  <c r="B88" i="5"/>
  <c r="E87" i="5"/>
  <c r="F87" i="5" s="1"/>
  <c r="G87" i="5" s="1"/>
  <c r="B87" i="5"/>
  <c r="E86" i="5"/>
  <c r="B86" i="5"/>
  <c r="E85" i="5"/>
  <c r="B85" i="5"/>
  <c r="E84" i="5"/>
  <c r="B84" i="5"/>
  <c r="E83" i="5"/>
  <c r="B83" i="5"/>
  <c r="E82" i="5"/>
  <c r="B82" i="5"/>
  <c r="E81" i="5"/>
  <c r="F81" i="5" s="1"/>
  <c r="G81" i="5" s="1"/>
  <c r="B81" i="5"/>
  <c r="E80" i="5"/>
  <c r="F80" i="5" s="1"/>
  <c r="G80" i="5" s="1"/>
  <c r="B80" i="5"/>
  <c r="E79" i="5"/>
  <c r="B79" i="5"/>
  <c r="E78" i="5"/>
  <c r="B78" i="5"/>
  <c r="E77" i="5"/>
  <c r="B77" i="5"/>
  <c r="E76" i="5"/>
  <c r="B76" i="5"/>
  <c r="E75" i="5"/>
  <c r="B75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F37" i="5"/>
  <c r="B52" i="5"/>
  <c r="E52" i="5"/>
  <c r="B53" i="5"/>
  <c r="E53" i="5"/>
  <c r="B54" i="5"/>
  <c r="E54" i="5"/>
  <c r="B55" i="5"/>
  <c r="E55" i="5"/>
  <c r="B56" i="5"/>
  <c r="E56" i="5"/>
  <c r="B46" i="5"/>
  <c r="E46" i="5"/>
  <c r="B47" i="5"/>
  <c r="E47" i="5"/>
  <c r="B48" i="5"/>
  <c r="E48" i="5"/>
  <c r="B49" i="5"/>
  <c r="E49" i="5"/>
  <c r="B50" i="5"/>
  <c r="E50" i="5"/>
  <c r="B51" i="5"/>
  <c r="E51" i="5"/>
  <c r="D25" i="5"/>
  <c r="C25" i="5"/>
  <c r="F23" i="5"/>
  <c r="F22" i="5"/>
  <c r="B190" i="5"/>
  <c r="B185" i="5"/>
  <c r="B184" i="5"/>
  <c r="C181" i="5"/>
  <c r="E45" i="5"/>
  <c r="B45" i="5"/>
  <c r="E44" i="5"/>
  <c r="B44" i="5"/>
  <c r="E43" i="5"/>
  <c r="B43" i="5"/>
  <c r="E42" i="5"/>
  <c r="B42" i="5"/>
  <c r="E41" i="5"/>
  <c r="B41" i="5"/>
  <c r="E40" i="5"/>
  <c r="B40" i="5"/>
  <c r="E39" i="5"/>
  <c r="B39" i="5"/>
  <c r="E38" i="5"/>
  <c r="B38" i="5"/>
  <c r="D20" i="5"/>
  <c r="C20" i="5"/>
  <c r="B7" i="5"/>
  <c r="F192" i="5" l="1"/>
  <c r="F7" i="5"/>
  <c r="F143" i="5"/>
  <c r="G143" i="5" s="1"/>
  <c r="F134" i="5"/>
  <c r="G134" i="5" s="1"/>
  <c r="F77" i="5"/>
  <c r="G77" i="5" s="1"/>
  <c r="F131" i="5"/>
  <c r="G131" i="5" s="1"/>
  <c r="F141" i="5"/>
  <c r="G141" i="5" s="1"/>
  <c r="F139" i="5"/>
  <c r="G139" i="5" s="1"/>
  <c r="F142" i="5"/>
  <c r="G142" i="5" s="1"/>
  <c r="C97" i="5"/>
  <c r="C98" i="5"/>
  <c r="F140" i="5"/>
  <c r="G140" i="5" s="1"/>
  <c r="F136" i="5"/>
  <c r="G136" i="5" s="1"/>
  <c r="F127" i="5"/>
  <c r="G127" i="5" s="1"/>
  <c r="F128" i="5"/>
  <c r="G128" i="5" s="1"/>
  <c r="F129" i="5"/>
  <c r="G129" i="5" s="1"/>
  <c r="F130" i="5"/>
  <c r="G130" i="5" s="1"/>
  <c r="C100" i="5"/>
  <c r="F75" i="5"/>
  <c r="G75" i="5" s="1"/>
  <c r="F93" i="5"/>
  <c r="G93" i="5" s="1"/>
  <c r="F24" i="5"/>
  <c r="F41" i="5"/>
  <c r="G41" i="5" s="1"/>
  <c r="F39" i="5"/>
  <c r="G39" i="5" s="1"/>
  <c r="F44" i="5"/>
  <c r="G44" i="5" s="1"/>
  <c r="F42" i="5"/>
  <c r="G42" i="5" s="1"/>
  <c r="F45" i="5"/>
  <c r="G45" i="5" s="1"/>
  <c r="F40" i="5"/>
  <c r="G40" i="5" s="1"/>
  <c r="F38" i="5"/>
  <c r="F43" i="5"/>
  <c r="G43" i="5" s="1"/>
  <c r="E181" i="5"/>
  <c r="F181" i="5" s="1"/>
  <c r="F48" i="5" l="1"/>
  <c r="G48" i="5" s="1"/>
  <c r="F53" i="5"/>
  <c r="G53" i="5" s="1"/>
  <c r="F50" i="5"/>
  <c r="G50" i="5" s="1"/>
  <c r="F52" i="5"/>
  <c r="G52" i="5" s="1"/>
  <c r="F46" i="5"/>
  <c r="G46" i="5" s="1"/>
  <c r="G38" i="5"/>
  <c r="F47" i="5"/>
  <c r="G47" i="5" s="1"/>
  <c r="F51" i="5"/>
  <c r="G51" i="5" s="1"/>
  <c r="F49" i="5"/>
  <c r="G49" i="5" s="1"/>
  <c r="F54" i="5" l="1"/>
  <c r="G54" i="5" s="1"/>
  <c r="F55" i="5"/>
  <c r="G55" i="5" s="1"/>
  <c r="F56" i="5"/>
  <c r="G56" i="5" s="1"/>
  <c r="F184" i="5" l="1"/>
  <c r="F185" i="5" l="1"/>
  <c r="E187" i="5" s="1"/>
</calcChain>
</file>

<file path=xl/comments1.xml><?xml version="1.0" encoding="utf-8"?>
<comments xmlns="http://schemas.openxmlformats.org/spreadsheetml/2006/main">
  <authors>
    <author>Win10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 xml:space="preserve">Das Datum ist gültig bei einer PDF Datei oder Ausdruck! (Erklärung: in der Excel Datei ändern sich die Preise automatisch bei jedem Öffnen!)
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Bitte wählen Sie ihr Lieferland aus!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Bitte geben Sie die Länge (Innenmass) ihres Pools in CM ein!
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Bitte geben Sie die Breite (Innenmass) ihres Pools in CM ein!</t>
        </r>
      </text>
    </comment>
    <comment ref="F190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Auf Rechnung nur bei Privatkunden nach positiver Bonitätsprüfung!</t>
        </r>
      </text>
    </comment>
  </commentList>
</comments>
</file>

<file path=xl/connections.xml><?xml version="1.0" encoding="utf-8"?>
<connections xmlns="http://schemas.openxmlformats.org/spreadsheetml/2006/main">
  <connection id="1" name="Verbindung" type="4" refreshedVersion="5" background="1" refreshOnLoad="1" saveData="1">
    <webPr sourceData="1" parsePre="1" consecutive="1" xl2000="1" url="https://pooldoktor.at/service/preise.php"/>
  </connection>
</connections>
</file>

<file path=xl/sharedStrings.xml><?xml version="1.0" encoding="utf-8"?>
<sst xmlns="http://schemas.openxmlformats.org/spreadsheetml/2006/main" count="8802" uniqueCount="8642">
  <si>
    <t>Artikelnummer</t>
  </si>
  <si>
    <t>Kurzname</t>
  </si>
  <si>
    <t>Preis</t>
  </si>
  <si>
    <t>KEIN STANDARDMASS</t>
  </si>
  <si>
    <t>Sonderbestellung</t>
  </si>
  <si>
    <t>Spezialanfertigung - bitte Angebot einholen</t>
  </si>
  <si>
    <t>20% Aufpreis für Kundenservice ohne Kaufnachweis / Vorkasse. Sonderbestellung</t>
  </si>
  <si>
    <t>Steine IGLU</t>
  </si>
  <si>
    <t>ISO MASSIV Schalstein - gerade (100x25x25 cm)</t>
  </si>
  <si>
    <t>ISO-MASSIV Bogenschalstein 100x25x25 cm H30</t>
  </si>
  <si>
    <t>ISO-MASSIV - ISOLIERPLATTE PS 50 +-10% Toleranz (100x50x5cm) Bodenisolierung, trittfest</t>
  </si>
  <si>
    <t>ISO-MASSIV - Endschuber</t>
  </si>
  <si>
    <t>ISO MASSIV - Sonderelement - zur Wand-Eckaussteifung 116 x 61 cm.</t>
  </si>
  <si>
    <t>ISO MASSIV Set 19 - 600x300x150 Eckig - Ecktreppe - Überdachungsbausatz Klasik</t>
  </si>
  <si>
    <t>ISO MASSIV Set 20 - 700x350x 150 Eckig - Ecktreppe - Überdachungsbausatz Klasik</t>
  </si>
  <si>
    <t>ISO-MASSIV BIGSTONE PS 40 +-10% Toleranz - GERADE - bei Setkauf!</t>
  </si>
  <si>
    <t>ISO-MASSIV - BOGENSTEIN PS30 (+-10% Toleranz)</t>
  </si>
  <si>
    <t>ISO-MASSIV BIGSTONE Plus H45 - Schalstein gerade</t>
  </si>
  <si>
    <t>ISO-MASSIV BIGSTONE Plus H45 - Bogenschalstein</t>
  </si>
  <si>
    <t>ISO-MASSIV - Bogenschuber DM 200</t>
  </si>
  <si>
    <t>ISO-MASSIV - Bogenschuber DM 250</t>
  </si>
  <si>
    <t>ISO-MASSIV - Bogenschuber DM 300</t>
  </si>
  <si>
    <t>ISO-MASSIV - Bogenschuber DM 400</t>
  </si>
  <si>
    <t>ISO-MASSIV - Bogenschuber DM 500</t>
  </si>
  <si>
    <t>ISO-MASSIV - Bogenschuber DM 600</t>
  </si>
  <si>
    <t>ISO MASSIV Set 21 - 800x400x150 Eckig - Ecktreppe - Überdachungsbausatz Klasik</t>
  </si>
  <si>
    <t>WUNDER-STONE - ABS Verbinder ( 8 Stk für 2 Hälften)</t>
  </si>
  <si>
    <t>WUNDER-STONE ENDSCHUBER</t>
  </si>
  <si>
    <t>ISO MASSIV SET NEPTUN BIGSTONE Plus - ab Werk, (125x25x30 cm)</t>
  </si>
  <si>
    <t>ISO-MASSIV BIGSTONE PS 40 (+-10%) - gerade (125x25x30 cm) - KEIN SET</t>
  </si>
  <si>
    <t>ECKIG - ISO MASSIV PS 40 - BASISSET 4 - 900 x 400 x 150 cm - ohne Technik</t>
  </si>
  <si>
    <t>ECKIG - ISO MASSIV PS 40 - BASISSET 5 - 1000 x 500 x 150 cm - ohne Technik</t>
  </si>
  <si>
    <t>ECKIG - ISO MASSIV PS 40 - BASISSET 1 - 600 x 300 x 150 cm - ohne Technik</t>
  </si>
  <si>
    <t>ECKIG - ISO MASSIV PS 40 - BASISSET 2 - 700 x 350 x 150 cm- ohne Technik</t>
  </si>
  <si>
    <t>ECKIG - ISO MASSIV PS 40 - BASISSET 3 - 800 x 400 x 150 cm - ohne Technik</t>
  </si>
  <si>
    <t>HALBOVAL - ISO MASSIV BASISSET 1 - 600 x 300 x 150 cm - ohne Technik</t>
  </si>
  <si>
    <t>HALBOVAL - ISO MASSIV BASISSET 2 - 700 x 350 x 150 cm - ohne Technik</t>
  </si>
  <si>
    <t>HALBOVAL - ISO MASSIV BASISSET 3 - 800 x 400 x 150 cm - ohne Technik</t>
  </si>
  <si>
    <t>HALBOVAL - ISO MASSIV BASISSET 4 - 900 x 450 x 150 cm - ohne Technik</t>
  </si>
  <si>
    <t>HALBOVAL - ISO MASSIV BASISSET 5 - 1000 x 500 x 150 cm - ohne Technik</t>
  </si>
  <si>
    <t>RUND - ISO MASSIV BASISSET 4 - 500 x1 50 cm - ohne Technik</t>
  </si>
  <si>
    <t>RUND - ISO MASSIV BASISSET 5 - 600 x 150 cm - ohne Technik</t>
  </si>
  <si>
    <t>ISO MASSIV SPARSET 500 x 250 x 150 ECKIG mit Leiter</t>
  </si>
  <si>
    <t>OVAL - ISO MASSIV BASISSET 1 - 600 x 300 x 150 cm - ohne Technik</t>
  </si>
  <si>
    <t>OVAL - ISO MASSIV BASISSET 2 - 700 x 350 x 150 cm - ohne Technik</t>
  </si>
  <si>
    <t>OVAL - ISO MASSIV BASISSET 3 - 800 x 400 x 150 cm - ohne Technik</t>
  </si>
  <si>
    <t>ISO MASSIV SPARSET 600 x 300 x 150 ECKIG mit Leiter</t>
  </si>
  <si>
    <t>ISO MASSIV SPARSET 700 x 350 x 150 ECKIG mit Leiter</t>
  </si>
  <si>
    <t>ISO MASSIV Set 02 - 600x300x150 ECKIG - mit Leiter</t>
  </si>
  <si>
    <t>ISO MASSIV Set 03 - 600x300x150 OVAL - mit Leiter</t>
  </si>
  <si>
    <t>ISO MASSIV Set 05 - 700x350x150 ECKIG - mit Leiter</t>
  </si>
  <si>
    <t>ISO MASSIV Set 06 - 700x350x150 Oval - mit Leiter</t>
  </si>
  <si>
    <t>ISO MASSIV Set 07 - 700x400x150 ECKIG - mit Leiter</t>
  </si>
  <si>
    <t>ISO MASSIV Set 09 - 800x400x150 ECKIG - mit Leiter</t>
  </si>
  <si>
    <t>ISO MASSIV Set 10 - 800x400x150 Oval - mit Leiter</t>
  </si>
  <si>
    <t>ISO MASSIV Set 11 - 900x400x150 Eckig - mit Leiter</t>
  </si>
  <si>
    <t>ISO MASSIV Set 12 - 900x400x150 Oval - mit Leiter</t>
  </si>
  <si>
    <t>ISO MASSIV Set 13 - 900x500x150 Eckig - mit Leiter</t>
  </si>
  <si>
    <t>ISO MASSIV Set 14 - 1000x500x150 Oval - mit Leiter</t>
  </si>
  <si>
    <t>ISO MASSIV Set 15 - 1000x500x150 Eckig - mit Leiter</t>
  </si>
  <si>
    <t>ISO MASSIV Set 16 - 600x300x150 Eckig - m. Römischer Polyestertreppe</t>
  </si>
  <si>
    <t>ISO MASSIV Set 17 - 700x350x150 Eckig - m. Römischer Polyestertreppe</t>
  </si>
  <si>
    <t>ISO MASSIV Set 18 - 800x400x150 Eckig - m. Römischer Polyestertreppe</t>
  </si>
  <si>
    <t>OVAL - ISO MASSIV BASISSET 4 - 900 x 400 x 150 cm - ohne Technik</t>
  </si>
  <si>
    <t>ISO MASSIV Set 25 - 600x300x150 Eckig m. Treppe und Gewebefolie</t>
  </si>
  <si>
    <t>ISO MASSIV Set 26 - 600x300x150 ECKIG m. Römischer Treppe</t>
  </si>
  <si>
    <t>ISO MASSIV Set 27 - 600x300x150 OVAL m. Römischer Polyestertreppe</t>
  </si>
  <si>
    <t>ISO MASSIV Set 28 - 700x350x150 Eckig m. Teppe und Gewebefolie</t>
  </si>
  <si>
    <t>ISO MASSIV Set 29 - 700x350x150 Eckig m. Röm. Treppe u. Gewebefolie</t>
  </si>
  <si>
    <t>ISO MASSIV Set 30 - 700x350x150 OVAL m. Römischer Polyestertreppe</t>
  </si>
  <si>
    <t>ISO MASSIV Set 31 - 800x400x150 Eckig m. Teppe u. Gewebefolie</t>
  </si>
  <si>
    <t>ISO MASSIV Set 32 - 800x400x150 Eckig m. Röm. Treppe u. Gewebefolie</t>
  </si>
  <si>
    <t>ISO MASSIV Set 33 - 800x400x150 OVAL m. Römischer Polyestertreppe</t>
  </si>
  <si>
    <t>ISO MASSIV Set 34 - 900x400x150 Eckig m. Teppe u. Gewebefolie</t>
  </si>
  <si>
    <t>ISO MASSIV Set 35 - 900x400x150 Eckig m. Röm. Treppe u. Gewebefolie</t>
  </si>
  <si>
    <t>ISO MASSIV Set 36 - 1000x400x150 Eckig m. Ecktreppe u. Gewebefolie</t>
  </si>
  <si>
    <t>ISO MASSIV Set 37 - 1000x400x150 Eckig m. Röm. Treppe u. Gewebefolie</t>
  </si>
  <si>
    <t>ISO MASSIV Set 38 - 1000x500x150 Eckig m. Teppe u. Gewebefolie</t>
  </si>
  <si>
    <t>ISO MASSIV Set 39 - 1000x500x150 Eckig m. Röm. Treppe u. Gewebefolie</t>
  </si>
  <si>
    <t>ISO MASSIV Set 40 - 600x300x150 Eckig - Gewebef.+Randst.+ Ecktreppe + Überdachung individuell</t>
  </si>
  <si>
    <t>ISO MASSIV Set 41 - 600x300x150 Röm.Trepp.-Gewebef.+Randst.+Überdachung individuell</t>
  </si>
  <si>
    <t>ISO MASSIV Set 42 - 700x350x150 Eckig - Gewebef.+Randst.+Überdachung individuell</t>
  </si>
  <si>
    <t>ISO MASSIV Set 43 - 700x350x150 Röm.Treppe, Gewebef.+Randst.+ Überdachung individuell</t>
  </si>
  <si>
    <t>ISO MASSIV Set 44 - 800x400x150 Eckig - Gewebef.+Randstein+ÜberdachungI individuell</t>
  </si>
  <si>
    <t>ISO MASSIV Set 45 - 800x400x150 Röm.Trepp. Gewebef.+Randst.+Überdachung individuell</t>
  </si>
  <si>
    <t>ISO MASSIV Set 48 - 700x400x150 m.Röm.Trepp - Gewebef.+ Randstein + Überdachungsbausatz einseitige Laufschiene</t>
  </si>
  <si>
    <t>ISO MASSIV SPARSET 800 x 400 x 150 ECKIG mit Leiter</t>
  </si>
  <si>
    <t>ISO MASSIV SPARSET 1200 x 250 x 150 ECKIG mit Leiter</t>
  </si>
  <si>
    <t>OVAL - ISO MASSIV BASISSET 5 - 1000 x 500 x 150 cm - ohne Technik</t>
  </si>
  <si>
    <t>ISO MASSIV Set 60 - 800x400x150 Eckig - Gewebef.+Randst.+ Überdachung am Beckenrand, Technikschacht</t>
  </si>
  <si>
    <t>ISO MASSIV Set 63 - 600x300x150 Eckig - Gewebef.+Randst.+ Überdachung am Beckenrand, Technikschacht</t>
  </si>
  <si>
    <t>ISO MASSIV Set 65 - 800x400x150 Eckig - m. ECKIGER Polyestertreppe KANTO</t>
  </si>
  <si>
    <t>ISO MASSIV Set 66 - 800x400x150 Eckig - m. Ecktreppe Ravenna / Polyestertreppe</t>
  </si>
  <si>
    <t>ISO MASSIV Set 67 - 1000x400x150 Eckig - m. Ecktreppe Ravenna / Polyestertreppe</t>
  </si>
  <si>
    <t>ISO MASSIV Set 50 - 600x300x150 Röm.Polyestertreppe + Randstein + Überdachung individuell</t>
  </si>
  <si>
    <t>ISO MASSIV Set 51 - 700x350x150 Röm.Polyestertreppe + Randstein + Überdachung individuell</t>
  </si>
  <si>
    <t>ISO MASSIV Set 61 - 700x350x150 Röm.Polyestertreppe +Randstein + Überdachung am Beckenrand, Technikschacht</t>
  </si>
  <si>
    <t>ISO MASSIV Set 52 - 800x400x150 Röm.Polyestertreppe + Randstein + Überdachung individuell</t>
  </si>
  <si>
    <t>ISO MASSIV Set 83 - HIGH LEVEL POOL 600x300x150 Eckig m. Treppe (Ecke) + Gewebefolie + Randsteine</t>
  </si>
  <si>
    <t>ISO MASSIV Set 84 - HIGH LEVEL POOL 700x350x150 Eckig m. Treppe (Ecke) + Gewebefolie + Randsteine</t>
  </si>
  <si>
    <t>ISO MASSIV Set 49 - 700x400x150 Röm.Polyestertreppe + Randstein + Überdachungsbausatz einseitige Laufschiene</t>
  </si>
  <si>
    <t>ISO MASSIV Set 86 - HIGH LEVEL POOL 600x300x150 Eckig m. Treppe (Ecke) + Gewebefolie + Überdachung SELEKT (schienenlos)</t>
  </si>
  <si>
    <t>ISO MASSIV Set 87 - HIGH LEVEL POOL 700x350x150 Eckig m. Treppe (Ecke) + Gewebefolie + Randsteine + Überdachung SELEKT (schienenlos)</t>
  </si>
  <si>
    <t>ISO MASSIV Set 88 - HIGH LEVEL POOL 700x350x150 Eckig m. Treppe (Ecke) + Gewebefolie + Randsteine + Überdachung Selekt (schienenlos)</t>
  </si>
  <si>
    <t>ISO MASSIV Set 80 - 600x300x150 Eckig m. griechischer Treppe (eckig) + Gewebefolie</t>
  </si>
  <si>
    <t>ISO MASSIV Set 81 - 700x350x150 Eckig m. griechischer Treppe (eckig) + Gewebefolie</t>
  </si>
  <si>
    <t>ISO MASSIV Set 82 - 800x400x150 Eckig m. griechischer Treppe (eckig) + Gewebefolie</t>
  </si>
  <si>
    <t>ISO MASSIV Set 101 - RUNDBECKEN 350x150 - mit Leiter</t>
  </si>
  <si>
    <t>ISO MASSIV Set 102 - RUNDBECKEN 400x150 - mit Leiter</t>
  </si>
  <si>
    <t>ISO MASSIV Set 103 - RUNDBECKEN 450x150 - mit Leiter</t>
  </si>
  <si>
    <t>ISO MASSIV Set 104 - RUNDBECKEN 500x150 - mit Leiter</t>
  </si>
  <si>
    <t>ISO MASSIV Set 105 - RUNDBECKEN 600x150 - mit Leiter</t>
  </si>
  <si>
    <t>ISO MASSIV Set 85 - HIGH LEVEL POOL 800x400x150 Eckig m. Treppe (Ecke) + Gewebefolie + Randsteine</t>
  </si>
  <si>
    <t>ISO MASSIV Set 201 - HALBOVAL 600 x 300 x 150 - mit Leiter</t>
  </si>
  <si>
    <t>ISO MASSIV Set 202 - HALBOVAL 700 x 350 x 150 - mit Leiter</t>
  </si>
  <si>
    <t>ISO MASSIV Set 203 - HALBOVAL 800 x 400 x 150 - mit Leiter</t>
  </si>
  <si>
    <t>ISO MASSIV Set 204 - HALBOVAL 900 x 450 x 150 - mit Leiter</t>
  </si>
  <si>
    <t>ISO MASSIV Set 205 - HALBOVAL 1000 x 500 x 150 - mit Leiter</t>
  </si>
  <si>
    <t>ISO MASSIV Set 68 - 600x300x150 Eckig - Gewebef.+Randst.+ Überdachung - einseitige Schiene, Technikschacht</t>
  </si>
  <si>
    <t>ISO MASSIV Set 69 - 700x350x150 Eckig - Gewebef.+Randst.+ Überdachung - einseitige Laufschiene, Technikschacht</t>
  </si>
  <si>
    <t>ISO MASSIV Set 70 - 800x400x150 Eckig - Gewebef.+Randst.+ Überdachung - einseitige Laufschiene, Technikschacht</t>
  </si>
  <si>
    <t>ECKIG - WUNDER STONE PS 50 - BASISSET 4 - 900 x 400 x 150 cm</t>
  </si>
  <si>
    <t>ECKIG - WUNDER STONE PS 50 - BASISSET 5 - 1000 x 500 x 150 cm</t>
  </si>
  <si>
    <t>ECKIG - WUNDER STONE PS 50 - BASISSET 1 - 600 x 300 x 150 cm</t>
  </si>
  <si>
    <t>ECKIG - WUNDER STONE PS 50 - BASISSET 2 - 700 x 350 x 150 cm</t>
  </si>
  <si>
    <t>ECKIG - WUNDER STONE PS 50 - BASISSET 3 - 800 x 400 x 150 cm</t>
  </si>
  <si>
    <t>ISO MASSIV Set 22 - 600x300x150 Eckig - Ecktreppe - m. Überdachung individuell</t>
  </si>
  <si>
    <t>ISO MASSIV Set 23 - 700x350x150 Eckig - Ecktreppe - m. Überdachung individuell</t>
  </si>
  <si>
    <t>ISO MASSIV Set 24 - 800x400x150 Eckig - Ecktreppe - m. Überdachung individuell</t>
  </si>
  <si>
    <t>FP - RUNDBECKEN 300 cm*120 cm - 0,8 mm Folie, SAND</t>
  </si>
  <si>
    <t>FP - RUNDBECKEN 300 cm *150 cm - 0,8 mm Folie, BLAU</t>
  </si>
  <si>
    <t>FP - RUNDBECKEN 320 cm *150 cm - 0,8 mm Folie, BLAU</t>
  </si>
  <si>
    <t>FP - RUNDBECKEN 350 cm *150 cm - 0,8 mm Folie, BLAU</t>
  </si>
  <si>
    <t>FP - RUNDBECKEN 300 cm*120 cm - 0,6 mm Folie, BLAU</t>
  </si>
  <si>
    <t>FP - RUNDBECKEN 320 cm*120 cm - 0,6 mm Folie, BLAU</t>
  </si>
  <si>
    <t>FP - RUNDBECKEN 350 cm*120 cm - 0,6 mm Folie, BLAU</t>
  </si>
  <si>
    <t>FP - RUNDBECKEN 400 cm*120 cm - 0,6 mm Folie, BLAU</t>
  </si>
  <si>
    <t>FP - RUNDBECKEN 420 cm*120 cm - 0,6 mm Folie, BLAU</t>
  </si>
  <si>
    <t>FP - RUNDBECKEN 450 cm*120 cm - 0,6 mm Folie, BLAU</t>
  </si>
  <si>
    <t>FP - RUNDBECKEN 500 cm*120 cm - 0,6 mm Folie, BLAU</t>
  </si>
  <si>
    <t>FP - RUNDBECKEN 550 cm*120 cm - 0,6 mm Folie, BLAU</t>
  </si>
  <si>
    <t>FP - RUNDBECKEN 600 cm*120 cm - 0,6 mm Folie, BLAU</t>
  </si>
  <si>
    <t>FP - RUNDBECKEN 700 cm*120 cm - 0,6 mm Folie BLAU</t>
  </si>
  <si>
    <t>FP - RUNDBECKEN 800 cm*120 cm - 0,6 mm Folie BLAU</t>
  </si>
  <si>
    <t>FP - RUNDBECKEN 400 cm*150 cm - 0,6 mm Folie, BLAU</t>
  </si>
  <si>
    <t>FP - RUNDBECKEN 500 cm*150 cm - 0,6 mm Folie, BLAU</t>
  </si>
  <si>
    <t>FP - RUNDBECKEN 550 cm*150 cm - 0,6 mm Folie, BLAU</t>
  </si>
  <si>
    <t>FP - RUNDBECKEN 600 cm*150 cm - 0,6 mm Folie BLAU</t>
  </si>
  <si>
    <t>FP - RUNDBECKEN 700 cm*150 cm - 0,6 mm Folie BLAU</t>
  </si>
  <si>
    <t>FP - RUNDBECKEN 800 cm*150 cm - 0,6 mm Folie BLAU</t>
  </si>
  <si>
    <t>Massivholz-Schwimmbad Trinidad - Modell 593 - GR. 7 - ohne Zubehör</t>
  </si>
  <si>
    <t>Holzpool CAPRI - Modell 593 A</t>
  </si>
  <si>
    <t>Holzpool KORSIKA Gr.1 - Modell 593 B</t>
  </si>
  <si>
    <t>Holzpool KORSIKA Gr. 1 - SET</t>
  </si>
  <si>
    <t>Sonnendeck für Modell KORSIKA / 593 B u. 594 / 594 A</t>
  </si>
  <si>
    <t>Holzpool KORSIKA Mod. 593 B2 - SET</t>
  </si>
  <si>
    <t>Sonnendeck für Modell KORSIKA 2 - 593 B Gr.2</t>
  </si>
  <si>
    <t>Einhängeleiter, Edelstahl - 3 Stufen mit Halterung</t>
  </si>
  <si>
    <t>Technikraum 1 - zu Holzbecken Capri / Korsika - ab Mod. 2009</t>
  </si>
  <si>
    <t>Sandfilteranlage Medi</t>
  </si>
  <si>
    <t>Sandfilteranlage Maxi</t>
  </si>
  <si>
    <t>Wasserpflege-Set DeLuxe Starter Kit</t>
  </si>
  <si>
    <t>Bodenreinigungs-Set</t>
  </si>
  <si>
    <t>PE-Abdeckplane für CAPRI und KORSIKA 593 Gr. 1 - 420 cm DM</t>
  </si>
  <si>
    <t>PE-Abdeckplane für KORSIKA 2 593 B - 550 cm DM</t>
  </si>
  <si>
    <t>Holzpool KORFU Gr. 1 - Modell 594</t>
  </si>
  <si>
    <t>Holzpool KORFU 1 - SET</t>
  </si>
  <si>
    <t>Holzpool KORFU 2 - Modell 594 A</t>
  </si>
  <si>
    <t>Holzpool KORFU 2 - SET</t>
  </si>
  <si>
    <t>PE-Abdeckplane für KORFU GR.1 / Mod. 594</t>
  </si>
  <si>
    <t>PE-Abdeckplane für Ovalbecken KORFU Gr.2 - 594 A</t>
  </si>
  <si>
    <t>PE-Abdeckplane für TRINIDAD - Mod. 593</t>
  </si>
  <si>
    <t>WEKA Skimmerstahlwand - Teil beim Skimmer zum Dichten</t>
  </si>
  <si>
    <t>FP - RUNDBECKEN 320 cm *135 cm - 0,8 mm Folie, BLAU</t>
  </si>
  <si>
    <t>FP - RUNDBECKEN 320 cm *135 cm - 0,8 mm Folie, SAND</t>
  </si>
  <si>
    <t>32% Abzug - WOOD 120 cm ohne Holz / Verkleidung</t>
  </si>
  <si>
    <t>Weka Wärmeplane für 593 A und B</t>
  </si>
  <si>
    <t>Weka Wärmeplane für Mod. 593 B / KORSIKA Gr. 2</t>
  </si>
  <si>
    <t>Weka Wärmeplane für Mod. 594 - KORFU Gr. 1</t>
  </si>
  <si>
    <t>Weka Wärmeplane für Mod. 594 A - KURFU Gr. 2</t>
  </si>
  <si>
    <t>FP - RUNDBECKEN 750 cm*120 cm - 0,6 mm Folie BLAU</t>
  </si>
  <si>
    <t>FP - RUNDBECKEN 450 cm*150 cm - 0,6 mm Folie, BLAU</t>
  </si>
  <si>
    <t>FP - RUNDBECKEN 640 cm*120 cm - 0,6 mm Folie BLAU</t>
  </si>
  <si>
    <t>FP - RUNDBECKEN 500 cm *120 cm - 0,8 mm Folie, BLAU</t>
  </si>
  <si>
    <t>FP - RUNDBECKEN 600 cm *120 cm - 0,8 mm Folie, BLAU</t>
  </si>
  <si>
    <t>FP - RUNDBECKEN 500 cm *150 cm - 0,8 mm Folie, BLAU</t>
  </si>
  <si>
    <t>FP - RUNDBECKEN 600 cm *150 cm - 0,8 mm Folie, BLAU</t>
  </si>
  <si>
    <t>FP - RUNDBECKEN 450 cm *150 cm - 0,8 mm Folie, BLAU</t>
  </si>
  <si>
    <t>FP - RUNDBECKEN 350 cm *135 cm - 0,8 mm Folie, BLAU</t>
  </si>
  <si>
    <t>FP - RUNDBECKEN 400 cm *135 cm - 0,8 mm Folie, BLAU</t>
  </si>
  <si>
    <t>FP - RUNDBECKEN 500 cm *135 cm - 0,8 mm Folie, BLAU</t>
  </si>
  <si>
    <t>FP - RUNDBECKEN 500 cm *135 cm - 0,8 mm Folie, SAND</t>
  </si>
  <si>
    <t>FP - RUNDBECKEN 450 cm *135 cm - 0,8 mm Folie, BLAU</t>
  </si>
  <si>
    <t>FP - RUNDBECKEN 450 cm *135 cm - 0,8 mm Folie, SAND</t>
  </si>
  <si>
    <t>FP - RUNDBECKEN 400 cm *135 cm - 0,8 mm Folie, SAND</t>
  </si>
  <si>
    <t>FP - RUNDBECKEN 600 cm *135 cm - 0,8 mm Folie, BLAU</t>
  </si>
  <si>
    <t>FP - RUNDBECKEN 600 cm *135 cm - 0,8 mm Folie, SAND</t>
  </si>
  <si>
    <t>FP - RUNDBECKEN 350 cm *135 cm - 0,8 mm Folie, SAND</t>
  </si>
  <si>
    <t>FP - RUNDBECKEN 400 cm *150 cm - 0,8 mm Folie, SAND</t>
  </si>
  <si>
    <t>FP - RUNDBECKEN 300 cm *150 cm - 0,8 mm Folie, SAND</t>
  </si>
  <si>
    <t>FP - RUNDBECKEN 320 cm *150 cm - 0,8 mm Folie, SAND</t>
  </si>
  <si>
    <t>FP - RUNDBECKEN 350 cm *150 cm - 0,8 mm Folie, SAND</t>
  </si>
  <si>
    <t>FP - RUNDBECKEN 320 cm *120 cm - 0,8 mm Folie, SAND</t>
  </si>
  <si>
    <t>Ersatz - INNENHÜLLE zu Weka Pool - TRINIDAD - 0,6mm blau</t>
  </si>
  <si>
    <t>Ersatz - INNENHÜLLE zu Weka Pool - 5,54 x 5,54 achteckig - 0,6mm blau</t>
  </si>
  <si>
    <t>Ersatz - INNENHÜLLE zu Weka Pool - CAPRI/KORSIKA - 0,6mm blau</t>
  </si>
  <si>
    <t>Ersatz - INNENHÜLLE zu Weka Pool - MADEIRA/KORSIKA 2 - 0,6mm bl</t>
  </si>
  <si>
    <t>Ersatz - INNENHÜLLE zu Weka Pool - KORFU - 0,6mm blau</t>
  </si>
  <si>
    <t>Ersatz - INNENHÜLLE zu Weka Pool - MALTA - 0,6mm blau</t>
  </si>
  <si>
    <t>Ersatz - INNENHÜLLE zu Weka Pool - TRINIDAD - 0,8mm blau</t>
  </si>
  <si>
    <t>Ersatz - INNENHÜLLE zu Weka Pool - 554 x 554 cm achteckig - 0,8mm blau</t>
  </si>
  <si>
    <t>Ersatz - INNENHÜLLE zu Weka Pool - CAPRI/KORSIKA - 0,8mm blau</t>
  </si>
  <si>
    <t>Ersatz - INNENHÜLLE zu Weka Pool - MADEIRA/KORSIKA 2 - 0,8mm bl</t>
  </si>
  <si>
    <t>Ersatz - INNENHÜLLE zu Weka Pool - KORFU - 0,8mm blau</t>
  </si>
  <si>
    <t>Ersatz - INNENHÜLLE zu Weka Pool - MALTA - 0,8mm blau</t>
  </si>
  <si>
    <t>Ersatz - INNENHÜLLE zu Weka Pool - TRINIDAD - 0,8mm sand</t>
  </si>
  <si>
    <t>Ersatz - INNENHÜLLE zu Weka Pool - 554 x 554 cm - achteckig - 0,8mm sand</t>
  </si>
  <si>
    <t>Ersatz - INNENHÜLLE zu Weka Pool - CAPRI/KORSIKA - 0,8mm sand</t>
  </si>
  <si>
    <t>Ersatz - INNENHÜLLE zu Weka Pool - MADEIRA/KORSIKA 2 - 0,8mm sand</t>
  </si>
  <si>
    <t>Ersatz - INNENHÜLLE zu Weka Pool - KORFU - 0,8mm sand</t>
  </si>
  <si>
    <t>Ersatz - INNENHÜLLE zu Weka Pool - MALTA - 0,8mm sand</t>
  </si>
  <si>
    <t>FP - RUNDBECKEN 500 cm*120 cm - 0,8 mm Folie, SAND</t>
  </si>
  <si>
    <t>FP - RUNDBECKEN 600 cm*120 cm - 0,8 mm Folie, SAND</t>
  </si>
  <si>
    <t>FP - RUNDBECKEN 500 cm*150 cm - 0,8 mm Folie, SAND</t>
  </si>
  <si>
    <t>FP - RUNDBECKEN 600 cm*150 cm - 0,8 mm Folie, SAND</t>
  </si>
  <si>
    <t>Stahlwand + Alu Profilpaket (ohne Folie) für RUNDBECKEN 600 cm*150 cm</t>
  </si>
  <si>
    <t>Stahlwand + Alu Profilpaket (ohne Folie) für RUNDBECKEN 450 cm*150 cm</t>
  </si>
  <si>
    <t>Stahlwand + Alu Profilpaket (ohne Folie) für RUNDBECKEN 500 cm*150 cm</t>
  </si>
  <si>
    <t>Stahlwand + Alu Profilpaket (ohne Folie) für RUNDBECKEN 600 cm*120 cm</t>
  </si>
  <si>
    <t>Stahlwand + Alu Profilpaket (ohne Folie) für RUNDBECKEN 450 cm*120 cm</t>
  </si>
  <si>
    <t>FP - RUNDBECKEN 320 cm *120 cm - 0,8 mm Folie, BLAU</t>
  </si>
  <si>
    <t>FP - RUNDBECKEN 350 cm *120 cm - 0,8 mm Folie, BLAU</t>
  </si>
  <si>
    <t>FP - RUNDBECKEN 400 cm *120 cm - 0,8 mm Folie, BLAU</t>
  </si>
  <si>
    <t>FP - RUNDBECKEN 420 cm *120 cm - 0,8 mm Folie, BLAU</t>
  </si>
  <si>
    <t>FP - RUNDBECKEN 450 cm *120 cm - 0,8 mm Folie, BLAU</t>
  </si>
  <si>
    <t>FP - RUNDBECKEN 550 cm *120 cm - 0,8 mm Folie, BLAU</t>
  </si>
  <si>
    <t>FP - RUNDBECKEN 700 cm *120 cm - 0,8 mm Folie, BLAU</t>
  </si>
  <si>
    <t>FP - RUNDBECKEN 800 cm *120 cm - 0,8 mm Folie, BLAU</t>
  </si>
  <si>
    <t>FP - RUNDBECKEN 400 cm *150 cm - 0,8 mm Folie, BLAU</t>
  </si>
  <si>
    <t>FP - RUNDBECKEN 550 cm *150 cm - 0,8 mm Folie, BLAU</t>
  </si>
  <si>
    <t>FP - RUNDBECKEN 700 cm *150 cm - 0,8 mm Folie, BLAU</t>
  </si>
  <si>
    <t>FP - RUNDBECKEN 800 cm *150 cm - 0,8 mm Folie, BLAU</t>
  </si>
  <si>
    <t>Stahlwand + Alu Profilpaket (ohne Folie) für RUNDBECKEN 350 cm*120 cm</t>
  </si>
  <si>
    <t>Stahlwand + Alu Profilpaket (ohne Folie) für RUNDBECKEN 400 cm*120 cm</t>
  </si>
  <si>
    <t>Stahlwand + Alu Profilpaket (ohne Folie) für RUNDBECKEN 500 cm*120 cm</t>
  </si>
  <si>
    <t>Stahlwand für Rundbecken 320*120 cm (15000)</t>
  </si>
  <si>
    <t>Stahlwand für Rundbecken 350 *120 cm (15005)</t>
  </si>
  <si>
    <t>Stahlwand für Rundbecken 400 *120 cm (15010)</t>
  </si>
  <si>
    <t>Stahlwand für Rundbecken 420 *120 cm (15015)</t>
  </si>
  <si>
    <t>Stahlwand für Rundbecken 450 *120 cm (15017)</t>
  </si>
  <si>
    <t>Stahlwand für Rundbecken 500 *120 cm (15020)</t>
  </si>
  <si>
    <t>Stahlwand für Rundbecken 600 *120 cm (15030)</t>
  </si>
  <si>
    <t>Stahlwand für Rundbecken 700 *120 cm (15035)</t>
  </si>
  <si>
    <t>Stahlwand für Rundbecken 350 *150 cm (15063)</t>
  </si>
  <si>
    <t>Stahlwand für Rundbecken 400 *150 cm (15065)</t>
  </si>
  <si>
    <t>Stahlwand für Rundbecken 450 *150 cm (15067)</t>
  </si>
  <si>
    <t>Stahlwand für Rundbecken 500 *150 cm (15070)</t>
  </si>
  <si>
    <t>Stahlwand für Rundbecken 600 *150 cm (15080)</t>
  </si>
  <si>
    <t>Stahlwand für Rundbecken 700 *150 cm (15085 + 15086)</t>
  </si>
  <si>
    <t>Aluminium - Profilpaket Rundbecken 350 cm (14560)</t>
  </si>
  <si>
    <t>Aluminium - Profilpaket Rundbecken 400 cm (14562)</t>
  </si>
  <si>
    <t>Aluminium - Profilpaket Rundbecken 420 cm (14563)</t>
  </si>
  <si>
    <t>Aluminium - Profilpaket Rundbecken 450 cm (14564)</t>
  </si>
  <si>
    <t>Aluminium - Profilpaket Rundbecken 500 cm (14566)</t>
  </si>
  <si>
    <t>Aluminium - Profilpaket Rundbecken 600 cm (14567)</t>
  </si>
  <si>
    <t>Aluminium - Profilpaket Rundbecken WOOD 320 cm (14502)</t>
  </si>
  <si>
    <t>Aluminium - Profilpaket Rundbecken WOOD 350 cm (14509)</t>
  </si>
  <si>
    <t>Aluminium - Profilpaket Rundbecken WOOD 400 cm (14512)</t>
  </si>
  <si>
    <t>Aluminium - Profilpaket Rundbecken WOOD 420 cm (14513)</t>
  </si>
  <si>
    <t>Aluminium - Profilpaket Rundbecken WOOD 450 cm (14516)</t>
  </si>
  <si>
    <t>Aluminium - Profilpaket Rundbecken WOOD 500 cm (14522)</t>
  </si>
  <si>
    <t>Aluminium - Profilpaket Rundbecken WOOD 600 cm (14532)</t>
  </si>
  <si>
    <t>Aluminium - Profilpaket Rundbecken WOOD 700 cm (14539)</t>
  </si>
  <si>
    <t>Profilpaket Rundbecken 500 cm - SAND (14521)</t>
  </si>
  <si>
    <t>Profilpaket Rundbecken 300 cm - SAND</t>
  </si>
  <si>
    <t>Profilpaket Rundbecken 320 cm - SAND (14501)</t>
  </si>
  <si>
    <t>Profilpaket Rundbecken 350 cm - SAND (14506)</t>
  </si>
  <si>
    <t>Profilpaket Rundbecken 400 cm - SAND (14511)</t>
  </si>
  <si>
    <t>Profilpaket Rundbecken 420 cm - SAND (14514)</t>
  </si>
  <si>
    <t>Profilpaket Rundbecken 450 cm - SAND (14519)</t>
  </si>
  <si>
    <t>Profilpaket Rundbecken 460 cm - SAND (14523)</t>
  </si>
  <si>
    <t>Profilpaket Rundbecken 550 cm - SAND (14526)</t>
  </si>
  <si>
    <t>Profilpaket Rundbecken 600 cm - SAND (14531)</t>
  </si>
  <si>
    <t>Profilpaket Rundbecken 700 cm - SAND (14536)</t>
  </si>
  <si>
    <t>Profilpaket Rundbecken 300 cm - BLAU</t>
  </si>
  <si>
    <t>Profilpaket Rundbecken 320 cm - BLAU (14500)</t>
  </si>
  <si>
    <t>Profilpaket Rundbecken 350 cm - BLAU (14505)</t>
  </si>
  <si>
    <t>Profilpaket Rundbecken 400 cm - BLAU (14510)</t>
  </si>
  <si>
    <t>Profilpaket Rundbecken 420 cm - BLAU (14515)</t>
  </si>
  <si>
    <t>Profilpaket Rundbecken 450 cm - BLAU (14517)</t>
  </si>
  <si>
    <t>Profilpaket Rundbecken 500 cm - BLAU (14520)</t>
  </si>
  <si>
    <t>Profilpaket Rundbecken 550 cm - BLAU (14530)</t>
  </si>
  <si>
    <t>Profilpaket Rundbecken 600 cm - BLAU (14530)</t>
  </si>
  <si>
    <t>Profilpaket Rundbecken 640 cm - BLAU (14533)</t>
  </si>
  <si>
    <t>Profilpaket Rundbecken 700 cm - BLAU (14535)</t>
  </si>
  <si>
    <t>Profilpaket Rundbecken 800 cm - BLAU (14540)</t>
  </si>
  <si>
    <t>Profilpaket Rundbecken 320 cm - GRAU</t>
  </si>
  <si>
    <t>Profilpaket Rundbecken 350 cm - GRAU</t>
  </si>
  <si>
    <t>Profilpaket Rundbecken 400 cm - GRAU</t>
  </si>
  <si>
    <t>Profilpaket Rundbecken 420 cm - GRAU</t>
  </si>
  <si>
    <t>Profilpaket Rundbecken 450 cm - GRAU</t>
  </si>
  <si>
    <t>Profilpaket Rundbecken 460 cm - GRAU</t>
  </si>
  <si>
    <t>Profilpaket Rundbecken 500 cm - GRAU</t>
  </si>
  <si>
    <t>Profilpaket Rundbecken 550 cm - GRAU</t>
  </si>
  <si>
    <t>Profilpaket Rundbecken 600 cm - GRAU</t>
  </si>
  <si>
    <t>Profilpaket Rundbecken 700 cm - GRAU</t>
  </si>
  <si>
    <t>SET- RUNDBECKEN 350 cm *120 cm - 0,8 mm Folie, BLAU</t>
  </si>
  <si>
    <t>SET- RUNDBECKEN 400 cm *120 cm - 0,8 mm Folie, BLAU</t>
  </si>
  <si>
    <t>SET- RUNDBECKEN 450 cm *120 cm - 0,8 mm Folie, BLAU</t>
  </si>
  <si>
    <t>SET- RUNDBECKEN 500 cm *150 cm - 0,8 mm Folie, BLAU</t>
  </si>
  <si>
    <t>Profilpaket Rundbecken 300 cm - GRAU</t>
  </si>
  <si>
    <t>SET- RUNDBECKEN 500 cm *120 cm - 0,8 mm Folie, BLAU</t>
  </si>
  <si>
    <t>SET- RUNDBECKEN 450 cm *150 cm - 0,8 mm Folie, BLAU</t>
  </si>
  <si>
    <t>FP - KINDER - RUNDPOOL 300 x 90 cm - 0,6 mm Folie, BLAU</t>
  </si>
  <si>
    <t>FP - KINDER - RUNDPOOL 350 x 90 cm - 0,6 mm Folie, BLAU</t>
  </si>
  <si>
    <t>FP - KINDER - RUNDPOOL 400 x 90 cm - 0,6 mm Folie, BLAU</t>
  </si>
  <si>
    <t>FP - OVALBECKEN 450 x 300 x 120 cm Höhe - 0,6 mm Folie, BLAU</t>
  </si>
  <si>
    <t>FP - OVALBECKEN 530 x 320 x 120 cm Höhe - 0,6 mm Folie, BLAU</t>
  </si>
  <si>
    <t>FP - OVALBECKEN 623 x 360 x 120 cm Höhe - 0,6 mm Folie, BLAU</t>
  </si>
  <si>
    <t>FP - OVALBECKEN 700 x 350 x 120 cm Höhe - 0,6 mm Folie, BLAU</t>
  </si>
  <si>
    <t>FP - OVALBECKEN 737 x 360 x 120 cm Höhe - 0,6 mm Folie, BLAU</t>
  </si>
  <si>
    <t>FP - OVALBECKEN 800 x 400 x 120 cm Höhe - 0,6 mm Folie, BLAU</t>
  </si>
  <si>
    <t>FP - OVALBECKEN 916 x 460 x 120 cm Höhe - 0,6 mm Folie, BLAU</t>
  </si>
  <si>
    <t>FP - OVALBECKEN 1100 x 550 x 120 cm Höhe - 0,6 mm Folie, BLAU</t>
  </si>
  <si>
    <t>FP - OVALBECKEN 530 x 320 x 150 cm Höhe - 0,6 mm Folie, BLAU</t>
  </si>
  <si>
    <t>FP - OVALBECKEN 623 x 360 x 150 cm Höhe - 0,6 mm Folie, BLAU</t>
  </si>
  <si>
    <t>FP - OVALBECKEN 700 x 350 x 150 cm Höhe - 0,6 mm Folie, BLAU</t>
  </si>
  <si>
    <t>FP - OVALBECKEN 737 x 360 x 150 cm Höhe - 0,6 mm Folie, BLAU</t>
  </si>
  <si>
    <t>FP - OVALBECKEN 800 x 400 x 150 cm Höhe - 0,6 mm Folie, BLAU</t>
  </si>
  <si>
    <t>FP - OVALBECKEN 916 x 460 x 150 cm Höhe - 0,6 mm Folie, BLAU</t>
  </si>
  <si>
    <t>FP - OVALBECKEN 1100 x 550 x 150 cm Höhe - 0,6 mm Folie, BLAU</t>
  </si>
  <si>
    <t>FP - OVALBECKEN 623 x 360 x 120 cm Höhe - 0,8 mm Folie, BLAU</t>
  </si>
  <si>
    <t>FP - OVALBECKEN 737 x 360 x 120 cm Höhe - 0,8 mm Folie, BLAU</t>
  </si>
  <si>
    <t>FP - OVALBECKEN 800 x 400 x 120 cm Höhe - 0,8 mm Folie, BLAU</t>
  </si>
  <si>
    <t>FP - OVALBECKEN 530 x 320 x 150 cm Höhe - 0,8 mm Folie, BLAU</t>
  </si>
  <si>
    <t>FP - OVALBECKEN 623 x 360 x 135 cm Höhe - 0,8 mm Folie, BLAU</t>
  </si>
  <si>
    <t>FP - OVALBECKEN 737 x 360 x 135 cm Höhe - 0,8 mm Folie, BLAU</t>
  </si>
  <si>
    <t>FP - OVALBECKEN 800 x 400 x 150 cm Höhe - 0,8 mm Folie, BLAU</t>
  </si>
  <si>
    <t>FP - OVALBECKEN 737 x 360 x 135 cm Höhe - 0,8 mm Folie, SAND</t>
  </si>
  <si>
    <t>FP - OVALBECKEN 623 x 360 x 135 cm Höhe - 0,8 mm Folie, SAND</t>
  </si>
  <si>
    <t>FP - OVALBECKEN 700 x 350 x 120 cm Höhe - 0,8 mm Folie, BLAU</t>
  </si>
  <si>
    <t>FP - OVALBECKEN 600 x 320 x 120 cm Höhe - 0,8 mm Folie, BLAU</t>
  </si>
  <si>
    <t>FP - OVALBECKEN 600 x 320 x 150 cm Höhe - 0,8 mm Folie, BLAU</t>
  </si>
  <si>
    <t>FP - OVALBECKEN 600 x 320 x 135 cm Höhe - 0,8 mm Folie, BLAU</t>
  </si>
  <si>
    <t>FP - OVALBECKEN 700 x 350 x 120 cm Höhe - 0,8 mm Folie, SAND</t>
  </si>
  <si>
    <t>FP - OVALBECKEN 600 x 320 x 150 cm Höhe - 0,8 mm Folie, SAND</t>
  </si>
  <si>
    <t>FP - OVALBECKEN 800 x 400 x 135 cm Höhe - 0,8 mm Folie, BLAU</t>
  </si>
  <si>
    <t>FP - OVALBECKEN 800 x 400 x 135 cm Höhe - 0,8 mm Folie, SAND</t>
  </si>
  <si>
    <t>FP - OVALBECKEN 600 x 320 x 135 cm Höhe - 0,8 mm Folie, SAND</t>
  </si>
  <si>
    <t>FP - OVALBECKEN 600 x 320 x 120 cm Höhe - 0,8 mm Folie, SAND</t>
  </si>
  <si>
    <t>FP - OVALBECKEN 737 x 360 x 150 cm Höhe - 0,8 mm Folie, BLAU</t>
  </si>
  <si>
    <t>FP - OVALBECKEN 700 x 350 x 150 cm Höhe - 0,8 mm Folie, BLAU</t>
  </si>
  <si>
    <t>FP - OVALBECKEN 700 x 350 x 135 cm Höhe - 0,8 mm Folie, BLAU</t>
  </si>
  <si>
    <t>FP - OVALBECKEN 700 x 350 x 135 cm Höhe - 0,8 mm Folie, SAND</t>
  </si>
  <si>
    <t>FP - OVALBECKEN 450 x 300 x 150 cm Höhe - 0,8 mm Folie, SAND</t>
  </si>
  <si>
    <t>Stahlwand + Alu Profilpaket (ohne Folie) für OVALBECKEN 623*360*150 cm</t>
  </si>
  <si>
    <t>Stahlwand + Alu Profilpaket (ohne Folie) für OVALBECKEN 530*320*150 cm</t>
  </si>
  <si>
    <t>FP - OVALBECKEN 737*360*120 cm Höhe - 0,8 mm Folie, SAND</t>
  </si>
  <si>
    <t>FP - OVALBECKEN 800*400*120 cm Höhe - 0,8 mm Folie, SAND</t>
  </si>
  <si>
    <t>FP - OVALBECKEN 623*360*150 cm Höhe - 0,8 mm Folie, SAND</t>
  </si>
  <si>
    <t>FP - OVALBECKEN 737*360*150 cm Höhe - 0,8 mm Folie, SAND</t>
  </si>
  <si>
    <t>FP - OVALBECKEN 800*400*150 cm Höhe - 0,8 mm Folie, SAND</t>
  </si>
  <si>
    <t>Stahlwand + Alu Profilpaket (ohne Folie) für OVALBECKEN 737*360*150 cm</t>
  </si>
  <si>
    <t>FP - OVALBECKEN 700*350*150 cm Höhe - 0,8 mm Folie, SAND</t>
  </si>
  <si>
    <t>Stahlwand + Alu Profilpaket (ohne Folie) für OVALBECKEN 800*400*150 cm</t>
  </si>
  <si>
    <t>Stahlwand + Alu Profilpaket (ohne Folie) für OVALBECKEN 530*320*120 cm</t>
  </si>
  <si>
    <t>Stahlwand + Alu Profilpaket (ohne Folie) für OVALBECKEN 623*360*120 cm</t>
  </si>
  <si>
    <t>Stahlwand + Alu Profilpaket (ohne Folie) für OVALBECKEN 737*360*120 cm</t>
  </si>
  <si>
    <t>Stahlwand + Alu Profilpaket (ohne Folie) für OVALBECKEN 700*350*150 cm</t>
  </si>
  <si>
    <t>Stahlwand + Alu Profilpaket (ohne Folie) für OVALBECKEN 800*400*120 cm</t>
  </si>
  <si>
    <t>FP - OVALBECKEN 1100*550*150 cm Höhe - 0,8 mm Folie, SAND</t>
  </si>
  <si>
    <t>FP - OVALBECKEN 916 x 460 x 135 cm Höhe - 0,8 mm Folie, SAND</t>
  </si>
  <si>
    <t>FP - OVALBECKEN 530 x 320 x 120 cm Höhe - 0,8 mm Folie, BLAU</t>
  </si>
  <si>
    <t>FP - OVALBECKEN 916 x 460 x 120 cm Höhe - 0,8 mm Folie, BLAU</t>
  </si>
  <si>
    <t>FP - OVALBECKEN 1100 x 550 x 120 cm Höhe - 0,8 mm Folie, BLAU</t>
  </si>
  <si>
    <t>FP - OVALBECKEN 916 x 460 x 150 cm Höhe - 0,8 mm Folie, BLAU</t>
  </si>
  <si>
    <t>FP - OVALBECKEN 1100 x 550 x 150 cm Höhe - 0,8 mm Folie, BLAU</t>
  </si>
  <si>
    <t>FP - OVALBECKEN 916 x 460 x 135 cm Höhe - 0,8 mm Folie, BLAU</t>
  </si>
  <si>
    <t>FP - OVALBECKEN 1100 x 550 x 135 cm Höhe - 0,8 mm Folie, BLAU</t>
  </si>
  <si>
    <t>FP - OVALBECKEN 1100 x 550 x 135 cm Höhe - 0,8 mm Folie, SAND</t>
  </si>
  <si>
    <t>Stahlwand + Alu Profilpaket (ohne Folie) für OVALBECKEN 916*460*150 cm</t>
  </si>
  <si>
    <t>FP - OVALBECKEN 450 x 300 x 135 cm Höhe - 0,8 mm Folie, BLAU</t>
  </si>
  <si>
    <t>FP - OVALBECKEN 450 x 300 x 120 cm Höhe - 0,8 mm Folie, BLAU</t>
  </si>
  <si>
    <t>FP - OVALBECKEN 530 x 320 x 135 cm Höhe - 0,8 mm Folie, BLAU</t>
  </si>
  <si>
    <t>FP - OVALBECKEN 530 x 320 x 135 cm Höhe - 0,8 mm Folie, SAND</t>
  </si>
  <si>
    <t>FP - OVALBECKEN 450 x 300 x 135 cm Höhe - 0,8 mm Folie, SAND</t>
  </si>
  <si>
    <t>FP - OVALBECKEN 450 x 300 x 120 cm Höhe - 0,8 mm Folie, SAND</t>
  </si>
  <si>
    <t>FP - OVALBECKEN 450 x 300 x 150 cm Höhe - 0,8 mm Folie, BLAU</t>
  </si>
  <si>
    <t>+ 6 % Aufpreis bei Kauf des AKTIONS Stahlwandbecken - ohne Filtertechnik!</t>
  </si>
  <si>
    <t>0,00</t>
  </si>
  <si>
    <t>Skimmerset Aufstellbecken</t>
  </si>
  <si>
    <t>Skimmerset Einbaubecken</t>
  </si>
  <si>
    <t>Installations-Paket - flexible Schlauchverbindung 38mm</t>
  </si>
  <si>
    <t>Installationsmaterial - feste Verrohrung DA50 PVC</t>
  </si>
  <si>
    <t>Stahlwand zu Ovalbecken 1100 x 550 x 120 cm (15245+15246)</t>
  </si>
  <si>
    <t>Stahlwand zu Ovalbecken 530 x 320 x 120 cm (15220)</t>
  </si>
  <si>
    <t>Stahlwand zu Ovalbecken 623 x 360 x 120 cm (15225)</t>
  </si>
  <si>
    <t>Stahlwand zu Ovalbecken 737 x 360 x 120 cm (15230)</t>
  </si>
  <si>
    <t>Stahlwand zu Ovalbecken 800 x 400 x 120 cm (15235)</t>
  </si>
  <si>
    <t>Stahlwand zu Ovalbecken 916 x 460 x 120 cm (15240)</t>
  </si>
  <si>
    <t>Stahlwand zu Ovalbecken 1100 x 550 x 150 cm (15275 +15276)</t>
  </si>
  <si>
    <t>Stahlwand zu Ovalbecken 450 x 300 x 120 cm (15219)</t>
  </si>
  <si>
    <t>Stahlwand zu Ovalbecken 530 x 320 x 150 cm (15250)</t>
  </si>
  <si>
    <t>Stahlwand zu Ovalbecken 623 x 360 x 150 cm (15255)</t>
  </si>
  <si>
    <t>Stahlwand zu Ovalbecken 700 x 350 x 150 cm (15258)</t>
  </si>
  <si>
    <t>Stahlwand zu Ovalbecken 737 x 360 x 150 cm (15260)</t>
  </si>
  <si>
    <t>Stahlwand zu Ovalbecken 800 x 400 x 150 cm (15265 +15266)</t>
  </si>
  <si>
    <t>Stahlwand zu Ovalbecken 916 x 460 x 150 cm (15270 +15271)</t>
  </si>
  <si>
    <t>Aluminium - Profilpaket Ovalbecken 530 x 320 cm (14670)</t>
  </si>
  <si>
    <t>Aluminium - Profilpaket Achtformbecken 470 x 300 cm</t>
  </si>
  <si>
    <t>Aluminium - Profilpaket Ovalbecken 623 x 360 cm (14671)</t>
  </si>
  <si>
    <t>Aluminium - Profilpaket Achtformbecken 525 x 320 cm</t>
  </si>
  <si>
    <t>Aluminium - Profilpaket Achtformbecken 540 x 350 cm</t>
  </si>
  <si>
    <t>Aluminium - Profilpaket Achtformbecken 625 x 360 cm</t>
  </si>
  <si>
    <t>Aluminium - Profilpaket Achtformbecken 650 x 420 cm</t>
  </si>
  <si>
    <t>Aluminium - Profilpaket Achtformbecken 725 x 460 cm</t>
  </si>
  <si>
    <t>Aluminium - Profilpaket Achtformbecken 770 x 500 cm</t>
  </si>
  <si>
    <t>Aluminium - Profilpaket Achtformbecken 855 x 500 cm</t>
  </si>
  <si>
    <t>Aluminium - Profilpaket Ovalbecken 700 x 350 cm (14672)</t>
  </si>
  <si>
    <t>Aluminium - Profilpaket Ovalbecken 737 x 360 cm (14563)</t>
  </si>
  <si>
    <t>Aluminium - Profilpaket Ovalbecken 800 x 400 cm (14674)</t>
  </si>
  <si>
    <t>Aluminium - Profilpaket Ovalbecken 916 x 460 cm (14675)</t>
  </si>
  <si>
    <t>Profilpaket Achtformbecken 470 x 300 cm BLAU</t>
  </si>
  <si>
    <t>Profilpaket Achtformbecken 525 x 320 cm BLAU</t>
  </si>
  <si>
    <t>Profilpaket Achtformbecken 540 x 350 cm BLAU</t>
  </si>
  <si>
    <t>Profilpaket Achtformbecken 625 x 360 cm BLAU</t>
  </si>
  <si>
    <t>Profilpaket Achtformbecken 650 x 420 cm BLAU</t>
  </si>
  <si>
    <t>Profilpaket Achtformbecken 725 x 460 cm BLAU</t>
  </si>
  <si>
    <t>Profilpaket Achtformbecken 770 x 500 cm BLAU</t>
  </si>
  <si>
    <t>Profilpaket Achtformbecken 855 x 500 cm BLAU</t>
  </si>
  <si>
    <t>Profilpaket Achtformbecken 540 x 350 cm - SAND</t>
  </si>
  <si>
    <t>Profilpaket Achtformbecken 625 x 360 cm - SAND</t>
  </si>
  <si>
    <t>Profilpaket Achtformbecken 650 x 420 cm - SAND</t>
  </si>
  <si>
    <t>Profilpaket Achtformbecken 725 x 460 cm - SAND</t>
  </si>
  <si>
    <t>Profilpaket Achtformbecken 770 x 500 cm - SAND</t>
  </si>
  <si>
    <t>Profilpaket Achtformbecken 855 x 500 cm - SAND</t>
  </si>
  <si>
    <t>Profilpaket Achtformbecken 470 x 300 cm - SAND</t>
  </si>
  <si>
    <t>Profilpaket Achtformbecken 525 x 320 cm - SAND</t>
  </si>
  <si>
    <t>Aluminium - Profilpaket Achtformbecken WOOD 470 x 300 cm</t>
  </si>
  <si>
    <t>Aluminium - Profilpaket Achtformbecken WOOD 525 x 320 cm</t>
  </si>
  <si>
    <t>Aluminium - Profilpaket Achtformbecken WOOD 540 x 350 cm</t>
  </si>
  <si>
    <t>Aluminium - Profilpaket Achtformbecken WOOD 625 x 360 cm</t>
  </si>
  <si>
    <t>Aluminium - Profilpaket Achtformbecken WOOD 650 x 420 cm</t>
  </si>
  <si>
    <t>Aluminium - Profilpaket Achtformbecken WOOD 725 x 460 cm</t>
  </si>
  <si>
    <t>Aluminium - Profilpaket Achtformbecken WOOD 770 x 500 cm</t>
  </si>
  <si>
    <t>Aluminium - Profilpaket Achtformbecken WOOD 855 x 500 cm</t>
  </si>
  <si>
    <t>Profilpaket Ovalbecken 1100 x 550 (99999) - SAND</t>
  </si>
  <si>
    <t>Profilpaket Ovalbecken 530 x 320 (14721) - SAND</t>
  </si>
  <si>
    <t>Profilpaket Ovalbecken 623 x 360 (14726) - SAND</t>
  </si>
  <si>
    <t>Profilpaket Ovalbecken 700 x 350 (14729) - SAND</t>
  </si>
  <si>
    <t>Profilpaket Ovalbecken 737 x 360 (14731) - SAND</t>
  </si>
  <si>
    <t>Profilpaket Ovalbecken 800 x 400 (14737) - SAND</t>
  </si>
  <si>
    <t>Profilpaket Ovalbecken 916 x 460 (14741) - SAND</t>
  </si>
  <si>
    <t>Profilpaket Ovalbecken 1100 x 550 (14745) - BLAU</t>
  </si>
  <si>
    <t>Profilpaket Ovalbecken 530 x 320 (14720) - BLAU</t>
  </si>
  <si>
    <t>Profilpaket Ovalbecken 623 x 360 (14725) - BLAU</t>
  </si>
  <si>
    <t>Profilpaket Ovalbecken 450 x 300 (56653) - BLAU</t>
  </si>
  <si>
    <t>Profilpaket Ovalbecken 700 x 350 (14728) - BLAU</t>
  </si>
  <si>
    <t>Profilpaket Ovalbecken 737 x 360 (14730) - BLAU</t>
  </si>
  <si>
    <t>Profilpaket Ovalbecken 800 x 400 (14735) - BLAU</t>
  </si>
  <si>
    <t>Profilpaket Ovalbecken 916 x 460 (14740) - BLAU</t>
  </si>
  <si>
    <t>Profilpaket Ovalbecken 1100 x 550 (99999) - GRAU</t>
  </si>
  <si>
    <t>Profilpaket Ovalbecken 530 x 320 (14721) - GRAU</t>
  </si>
  <si>
    <t>Profilpaket Achtformbecken 540 x 350 cm - GRAU</t>
  </si>
  <si>
    <t>Profilpaket Achtformbecken 625 x 360 cm - GRAU</t>
  </si>
  <si>
    <t>Profilpaket Achtformbecken 650 x 420 cm - GRAU</t>
  </si>
  <si>
    <t>Profilpaket Achtformbecken 725 x 460 cm - GRAU</t>
  </si>
  <si>
    <t>Profilpaket Achtformbecken 770 x 500 cm - GRAU</t>
  </si>
  <si>
    <t>Profilpaket Achtformbecken 855 x 500 cm - GRAU</t>
  </si>
  <si>
    <t>Profilpaket Ovalbecken 623 x 360 (14726) - GRAU</t>
  </si>
  <si>
    <t>Profilpaket Ovalbecken 700 x 350 (14729) - GRAU</t>
  </si>
  <si>
    <t>Profilpaket Ovalbecken 737 x 360 (14731) - GRAU</t>
  </si>
  <si>
    <t>Profilpaket Ovalbecken 800 x 400 (14737) - GRAU</t>
  </si>
  <si>
    <t>Profilpaket Achtformbecken 470 x 300 cm - GRAU</t>
  </si>
  <si>
    <t>Profilpaket Achtformbecken 525 x 320 cm - GRAU</t>
  </si>
  <si>
    <t>Profilpaket Ovalbecken 916 x 460 (14741) - GRAU</t>
  </si>
  <si>
    <t>SET- OVALBECKEN 530*320*150 cm Höhe - 0,8 mm Folie, BLAU</t>
  </si>
  <si>
    <t>SET- OVALBECKEN 623*360*150 cm Höhe - 0,8 mm Folie, BLAU</t>
  </si>
  <si>
    <t>SET- OVALBECKEN 737*360*150 cm Höhe - 0,8 mm Folie, BLAU</t>
  </si>
  <si>
    <t>SET- OVALBECKEN 700*350*150 cm Höhe - 0,8 mm Folie, BLAU</t>
  </si>
  <si>
    <t>SET- OVALBECKEN 800*400*150 cm Höhe - 0,8 mm Folie, BLAU</t>
  </si>
  <si>
    <t>FP - ACHTFORMBECKEN 470 x 300 x 120 cm - 0,6 mm Folie, BLAU</t>
  </si>
  <si>
    <t>FP - ACHTFORMBECKEN 525 x 320 x 120 cm - 0,6 mm Folie, BLAU</t>
  </si>
  <si>
    <t>FP - ACHTFORMBECKEN 540 x 350 x 120 cm - 0,6 mm Folie, BLAU</t>
  </si>
  <si>
    <t>FP - ACHTFORMBECKEN 625 x 360 x 120 cm - 0,6 mm Folie, BLAU</t>
  </si>
  <si>
    <t>FP - ACHTFORMBECKEN 650 x 420 x 120 cm - 0,6 mm Folie, BLAU</t>
  </si>
  <si>
    <t>FP - ACHTFORMBECKEN 725 x 460 x 120 cm - 0,6 mm Folie, BLAU</t>
  </si>
  <si>
    <t>FP - ACHTFORMBECKEN 770 x 500 x 120 cm - 0,6 mm Folie, BLAU</t>
  </si>
  <si>
    <t>FP - ACHTFORMBECKEN 855 x 500 x 120 cm - 0,6 mm Folie, BLAU</t>
  </si>
  <si>
    <t>FP - ACHTFORMBECKEN 625 x 360 x 150 cm - 0,6 mm Folie, BLAU</t>
  </si>
  <si>
    <t>FP - ACHTFORMBECKEN 650 x 420 x 150 cm - 0,6 mm Folie, BLAU</t>
  </si>
  <si>
    <t>FP - ACHTFORMBECKEN 725 x 460 x 150 cm - 0,6 mm Folie, BLAU</t>
  </si>
  <si>
    <t>FP - ACHTFORMBECKEN 770 x 500 x 150 cm - 0,6 mm Folie, BLAU</t>
  </si>
  <si>
    <t>FP - ACHTFORMBECKEN 855 x 500 x 150 cm - 0,6 mm Folie, BLAU</t>
  </si>
  <si>
    <t>FP - ACHTFORMBECKEN 525 x 320 x 150 cm - 0,6 mm Folie, BLAU</t>
  </si>
  <si>
    <t>FP - ACHTFORMBECKEN 650 x 420 x 150 cm - 0,8 mm Folie, SAND</t>
  </si>
  <si>
    <t>FP - ACHTFORMBECKEN 650 x 420 x 120 cm - 0,8 mm Folie, BLAU</t>
  </si>
  <si>
    <t>FP - ACHTFORMBECKEN 770 x 500 x 120 cm - 0,8 mm Folie, BLAU</t>
  </si>
  <si>
    <t>FP - ACHTFORMBECKEN 650 x 420 x 150 cm - 0,8 mm Folie, BLAU</t>
  </si>
  <si>
    <t>FP - ACHTFORMBECKEN 770 x 500 x 150 cm - 0,8 mm Folie, BLAU</t>
  </si>
  <si>
    <t>FP - ACHTFORMBECKEN 855 x 500 x 150 cm - 0,8 mm Folie, BLAU</t>
  </si>
  <si>
    <t>FP - ACHTFORMBECKEN 920 x 600 x 150 cm - 0,8 mm Folie, BLAU</t>
  </si>
  <si>
    <t>FP - ACHTFORMBECKEN 470 x 300 x 150 cm - 0,8 mm Folie, BLAU</t>
  </si>
  <si>
    <t>FP - ACHTFORMBECKEN 525 x 320 x 150 cm - 0,8 mm Folie, BLAU</t>
  </si>
  <si>
    <t>FP - ACHTFORMBECKEN 540 x 350 x 150 cm - 0,8 mm Folie, BLAU</t>
  </si>
  <si>
    <t>FP - ACHTFORMBECKEN 920 x 600 x 120 cm - 0,8 mm Folie, BLAU</t>
  </si>
  <si>
    <t>FP - ACHTFORMBECKEN 650 x 420 x 120 cm - 0,8 mm Folie, SAND</t>
  </si>
  <si>
    <t>Nachsendung &amp; Reklamation</t>
  </si>
  <si>
    <t>WPC Holzpool OCTO - Almsee</t>
  </si>
  <si>
    <t>WPC Holzpool VIERECK - Ebensee</t>
  </si>
  <si>
    <t>WPC Holzpool OCTO - Mondsee</t>
  </si>
  <si>
    <t>WPC Holzpool OCTO - Traunsee</t>
  </si>
  <si>
    <t>WPC Holzpool OCTO - Attersee</t>
  </si>
  <si>
    <t>WPC Holzpool RECHTECK - Irrsee</t>
  </si>
  <si>
    <t>WPC Holzpool RECHTECK - Fuschlsee</t>
  </si>
  <si>
    <t>WPC Holzpool RECHTECK - Wolfgangsee</t>
  </si>
  <si>
    <t>WPC Holzpool - Filterkasten für 124cm Pools</t>
  </si>
  <si>
    <t>WPC Holzpool - Filterkasten für 96cm Pools</t>
  </si>
  <si>
    <t>WPC Holzpool OCTO - Bodensee</t>
  </si>
  <si>
    <t>Holzpool HEXA 410 Tropic - Komplettset</t>
  </si>
  <si>
    <t>Holzpool OCTO 414 Tropic Höhe 120 cm - Komplettset</t>
  </si>
  <si>
    <t>Holzpool OCTO 505 Tropic Höhe 120 cm - Komplettset</t>
  </si>
  <si>
    <t>Holzpool OCTO+ 540 Tropic Höhe 120 cm - Komplettset</t>
  </si>
  <si>
    <t>Holzpool OCTO+ 640 Tropic Höhe 120 cm - Komplettset</t>
  </si>
  <si>
    <t>Holzpool RECHTECK 6 x 3 Weva - Komplettset</t>
  </si>
  <si>
    <t>Holzpool RECHTECK 8 x 4 Weva - Komplettset</t>
  </si>
  <si>
    <t>Holzpool OCTO 530 Weva Höhe 133 cm - Komplettset</t>
  </si>
  <si>
    <t>Holzpool OCTO+ 540 Weva Höhe 120 cm - Komplettset</t>
  </si>
  <si>
    <t>Holzpool OCTO+ 640 Weva Höhe 120 cm - Komplettset</t>
  </si>
  <si>
    <t>Holzpool OCTO+ 640 Weva Höhe 133cm - Komplettset</t>
  </si>
  <si>
    <t>Holzpool OCTO+ 640 Weva Höhe 146 cm - Komplettset</t>
  </si>
  <si>
    <t>Holzpool OCTO+ 840 Weva Höhe 146 cm - Komplettset</t>
  </si>
  <si>
    <t>Holzpool OCTO+ 840 Weva Höhe 133 cm - Komplettset</t>
  </si>
  <si>
    <t>Holzpool OCTO+ 510 Tropic Höhe 120 cm - Komplettset</t>
  </si>
  <si>
    <t>Holzpool Filterkasten, Kiefer H 120</t>
  </si>
  <si>
    <t>Holzpool Filterkasten, Kiefer H 133</t>
  </si>
  <si>
    <t>Holzpool Filterkasten, Kiefer H 146</t>
  </si>
  <si>
    <t>Holzpool WEVA CARRE - 3x3 - H120</t>
  </si>
  <si>
    <t>Handlaufpaket - RUNDBECKEN 300 cm BLAU</t>
  </si>
  <si>
    <t>Handlaufpaket - RUNDBECKEN 320 cm BLAU</t>
  </si>
  <si>
    <t>Handlaufpaket - RUNDBECKEN 350 cm BLAU</t>
  </si>
  <si>
    <t>Handlaufpaket - RUNDBECKEN 360 cm BLAU</t>
  </si>
  <si>
    <t>Handlaufpaket - RUNDBECKEN 400 cm BLAU</t>
  </si>
  <si>
    <t>Handlaufpaket - RUNDBECKEN 420 cm BLAU</t>
  </si>
  <si>
    <t>Handlaufpaket - RUNDBECKEN 450 cm BLAU</t>
  </si>
  <si>
    <t>Handlaufpaket - RUNDBECKEN 460 cm BLAU</t>
  </si>
  <si>
    <t>Handlaufpaket - RUNDBECKEN 500 cm BLAU</t>
  </si>
  <si>
    <t>Handlaufpaket - RUNDBECKEN 550 cm BLAU</t>
  </si>
  <si>
    <t>Handlaufpaket - RUNDBECKEN 600 cm BLAU</t>
  </si>
  <si>
    <t>Handlaufpaket - RUNDBECKEN 600 cm SAND</t>
  </si>
  <si>
    <t>Handlaufpaket - RUNDBECKEN 700 cm BLAU</t>
  </si>
  <si>
    <t>Handlaufpaket - RUNDBECKEN 800 cm BLAU</t>
  </si>
  <si>
    <t>Handlaufpaket - RUNDBECKEN 900 cm BLAU</t>
  </si>
  <si>
    <t>Handlaufpaket - RUNDBECKEN 1000 cm BLAU</t>
  </si>
  <si>
    <t>Handlaufpaket - RUNDBECKEN 500 cm SAND</t>
  </si>
  <si>
    <t>Handlaufpaket - OVALBECKEN 450x300 cm BLAU</t>
  </si>
  <si>
    <t>Handlaufpaket - OVALBECKEN 530x320 cm BLAU</t>
  </si>
  <si>
    <t>Handlaufpaket - OVALBECKEN 623x360 cm BLAU</t>
  </si>
  <si>
    <t>Handlaufpaket - OVALBECKEN 700x350 cm BLAU</t>
  </si>
  <si>
    <t>Handlaufpaket - OVALBECKEN 737x360 cm BLAU</t>
  </si>
  <si>
    <t>Handlaufpaket - OVALBECKEN 916x460 cm BLAU</t>
  </si>
  <si>
    <t>Handlaufpaket - OVALBECKEN 1100x 500 cm BLAU</t>
  </si>
  <si>
    <t>Handlaufpaket - OVALBECKEN 623x360 cm SAND</t>
  </si>
  <si>
    <t>Handlaufpaket - OVALBECKEN 800x400 cm SAND</t>
  </si>
  <si>
    <t>Handlaufpaket - OVALBECKEN 800x400 cm BLAU</t>
  </si>
  <si>
    <t>Handlaufpaket - OVALBECKEN 916x460 cm SAND</t>
  </si>
  <si>
    <t>Handlaufpaket - Achtformbecken 470x300 cm BLAU</t>
  </si>
  <si>
    <t>Handlaufpaket - Achtformbecken 525x320 cm BLAU</t>
  </si>
  <si>
    <t>Handlaufpaket - Achtformbecken 540x350 cm BLAU</t>
  </si>
  <si>
    <t>Handlaufpaket - Achtformbecken 625x360 cm BLAU</t>
  </si>
  <si>
    <t>Handlaufpaket - Achtformbecken 650x420 cm BLAU</t>
  </si>
  <si>
    <t>Handlaufpaket - Achtformbecken 725x460 cm BLAU</t>
  </si>
  <si>
    <t>Handlaufpaket - Achtformbecken 855x500 cm BLAU</t>
  </si>
  <si>
    <t>Handlaufpaket - Achtformbecken 920x600 cm BLAU</t>
  </si>
  <si>
    <t>Handlaufpaket - RUNDBECKEN 320 cm SAND</t>
  </si>
  <si>
    <t>Handlaufpaket - RUNDBECKEN 350 cm SAND</t>
  </si>
  <si>
    <t>Handlaufpaket - RUNDBECKEN 400 cm SAND</t>
  </si>
  <si>
    <t>Handlaufpaket - RUNDBECKEN 420 cm SAND</t>
  </si>
  <si>
    <t>Handlaufpaket - RUNDBECKEN 450 cm SAND</t>
  </si>
  <si>
    <t>Handlaufpaket - RUNDBECKEN 550 cm SAND</t>
  </si>
  <si>
    <t>Handlaufpaket - RUNDBECKEN 700 cm SAND</t>
  </si>
  <si>
    <t>Handlaufpaket - RUNDBECKEN 800 cm SAND</t>
  </si>
  <si>
    <t>Handlaufpaket - RUNDBECKEN 900 cm SAND</t>
  </si>
  <si>
    <t>Handlaufpaket - OVALBECKEN 530x320 cm SAND</t>
  </si>
  <si>
    <t>Handlaufpaket - OVALBECKEN 700x350 cm SAND</t>
  </si>
  <si>
    <t>Handlaufpaket - OVALBECKEN 737x360 cm SAND</t>
  </si>
  <si>
    <t>Handlaufpaket - OVALBECKEN 1100x550 cm SAND</t>
  </si>
  <si>
    <t>Handlaufpaket - Achtformbecken 470x300 cm SAND</t>
  </si>
  <si>
    <t>Handlaufpaket - Achtformbecken 525x320 cm SAND</t>
  </si>
  <si>
    <t>Handlaufpaket - Achtformbecken 540x350 cm SAND</t>
  </si>
  <si>
    <t>Handlaufpaket - Achtformbecken 625x360 cm SAND</t>
  </si>
  <si>
    <t>Handlaufpaket - Achtformbecken 650x420 cm SAND</t>
  </si>
  <si>
    <t>Handlaufpaket - Achtformbecken 725x460 cm SAND</t>
  </si>
  <si>
    <t>Handlaufpaket - Achtformbecken 855x500 cm SAND</t>
  </si>
  <si>
    <t>Alumiium Handlaufpaket - RUNDBECKEN 300 cm</t>
  </si>
  <si>
    <t>Alumiium Handlaufpaket - RUNDBECKEN 320 cm</t>
  </si>
  <si>
    <t>Alumiium Handlaufpaket - RUNDBECKEN 350 cm</t>
  </si>
  <si>
    <t>Alumiium Handlaufpaket - RUNDBECKEN 360 cm</t>
  </si>
  <si>
    <t>Alumiium Handlaufpaket - RUNDBECKEN 400 cm</t>
  </si>
  <si>
    <t>Alumiium Handlaufpaket - RUNDBECKEN 420 cm</t>
  </si>
  <si>
    <t>Alumiium Handlaufpaket - RUNDBECKEN 450 cm</t>
  </si>
  <si>
    <t>Alumiium Handlaufpaket - RUNDBECKEN 500 cm</t>
  </si>
  <si>
    <t>Alumiium Handlaufpaket - RUNDBECKEN 600 cm</t>
  </si>
  <si>
    <t>Alumiium Handlaufpaket OVALBECKEN 450 x 300 cm</t>
  </si>
  <si>
    <t>Alumiium Handlaufpaket OVALBECKEN 530 x 320 cm</t>
  </si>
  <si>
    <t>Alumiium Handlaufpaket OVALBECKEN 623 x 360 cm</t>
  </si>
  <si>
    <t>Alumiium Handlaufpaket OVALBECKEN 700 x 350 cm</t>
  </si>
  <si>
    <t>Alumiium Handlaufpaket OVALBECKEN 737 x 360 cm</t>
  </si>
  <si>
    <t>Alumiium Handlaufpaket OVALBECKEN 800 x 400 cm</t>
  </si>
  <si>
    <t>Alumiium Handlaufpaket OVALBECKEN 916 x 460 cm</t>
  </si>
  <si>
    <t>Alumiium Handlaufpaket ACHTFORMBECKEN 470 x 300 cm</t>
  </si>
  <si>
    <t>Alumiium Handlaufpaket ACHTFORMBECKEN 525 x 320 cm</t>
  </si>
  <si>
    <t>Alumiium Handlaufpaket ACHTFORMBECKEN 540 x 350 cm</t>
  </si>
  <si>
    <t>Alumiium Handlaufpaket ACHTFORMBECKEN 625 x 360 cm</t>
  </si>
  <si>
    <t>Alumiium Handlaufpaket ACHTFORMBECKEN 650 x 420 cm</t>
  </si>
  <si>
    <t>Alumiium Handlaufpaket ACHTFORMBECKEN 725 x 460 cm</t>
  </si>
  <si>
    <t>Alumiium Handlaufpaket ACHTFORMBECKEN 855 x 500 cm</t>
  </si>
  <si>
    <t>Sandfilteranlage S 400 Kompakt - 40 cm, PP-Kessel</t>
  </si>
  <si>
    <t>Sandfilteranlage S 500 Kompakt - 50 cm, PP- Kessel</t>
  </si>
  <si>
    <t>Sandfilteranlage S 600 Kompakt - 60 cm, PP- Kessel</t>
  </si>
  <si>
    <t>Sandfilteranlage Vulcanio - GFK Kessel 650 mm, Starite Pumpe</t>
  </si>
  <si>
    <t>Sandfilteranlage Vulcanio II - GFK Kessel 750 mm, Starite Pumpe</t>
  </si>
  <si>
    <t>ANTHRAZIT !!! ASTRAL Weithalsskimmer III, Saugöffnung 37x16 cm, Tiefe 580 mm</t>
  </si>
  <si>
    <t>Kartuschenfilter Typ IS 6 - VERKLEBT</t>
  </si>
  <si>
    <t>Kartuschenfilter Typ IS 6 - UNVERKLEBT</t>
  </si>
  <si>
    <t>FP - Sandfilteranlage SZG 500 Aqua Plus 8 Pumpe, 50 cm Kessel geteilt</t>
  </si>
  <si>
    <t>Corona Star 400</t>
  </si>
  <si>
    <t>Sandfilteranlage Mini 380 - 6 m3/h, Kunststoffkessel, 230 V, Bau</t>
  </si>
  <si>
    <t>Sandfilteranlage SFP 400 - 8m3/H, Speck Pumpe Bettar 8 - 230 V, PP-Kessel</t>
  </si>
  <si>
    <t>Sandfilteranlage SFP 500 - 11 m3/H, Speck Pumpe Bettar 12 - 230V, PP-Kessel</t>
  </si>
  <si>
    <t>Sandfilteranlage SD 450, Bettar 8/ 230 Volt, 9 m3/h, GFK-Kessel</t>
  </si>
  <si>
    <t>Sandfilteranlage SFP 400 - 8m3/H, Speck Pumpe Bettar 8 - 400 V, PP-Kessel</t>
  </si>
  <si>
    <t>Sandfilteranlage SFP 500 - 11 m3/H, Speck Pumpe Bettar 12 - 400 V, PP-Kessel</t>
  </si>
  <si>
    <t>Sandfilteranlage SD800, Bettar 20/ 230 Volt, 18m3/h, GFK-Kessel</t>
  </si>
  <si>
    <t>Sandfilteranlage SFP 600 - 14 m3/H, Bettar 14 - 400 V, PP-Kessel</t>
  </si>
  <si>
    <t>Sandfilteranlage SFP 600 - 14 m3/H, Bettar 14 - 230 V, PP-Kessel</t>
  </si>
  <si>
    <t>Sandfilteranlage SD 800, Bettar 20 / 400 Volt, 18m3/h, GFK-Kessel</t>
  </si>
  <si>
    <t>Sandfilteranlage LISBOA 600 DM, inkl. EPV 150 - leistungsgeregelte Pumpe - 230 V</t>
  </si>
  <si>
    <t>Sandfilteranlage SD450, Bettar 8 /400 Volt, 9 m3/h, GFK-Kessel</t>
  </si>
  <si>
    <t>Sandfilteranlage SD650, Bettar 14/ 400 Volt, 14m3/h, GFK-Kessel</t>
  </si>
  <si>
    <t>Sandfilteranlage LACRON 400, Torpedo 33, 7,5 m3/H, GFK-Kessel</t>
  </si>
  <si>
    <t>Zubehörset Filteranlage: Rohr, Schrauben, Netzkabel, Winkel Teflon (21300390)</t>
  </si>
  <si>
    <t>Aufbauanleitung MONO</t>
  </si>
  <si>
    <t>LACRON Sandfilteranlage 460 - Pumpe Supastream 50, 8 m3/h, 230 Volt</t>
  </si>
  <si>
    <t>Sandfilteranlage Lacron 500, Torpedo 75 , 11,5 m3/h, GFK-Kessel</t>
  </si>
  <si>
    <t>FP - Filtersand 25 kg 0,4 - 0,8 mm Körnung</t>
  </si>
  <si>
    <t>Sandfilteranlage Lacron 500, Bettar 12 -230V, 11 m3/h, GFK-Kesse</t>
  </si>
  <si>
    <t>Sandfilteranlage Lacron 500, Bettar 12 - 400 Volt, 12 m3/h, GFK-</t>
  </si>
  <si>
    <t>6-Wegeventil Astral 1 1/2 IG - (PS6103)</t>
  </si>
  <si>
    <t>Filterkessel geteilt 500 mm ASTRAL (04592) - ohne 6-Wegeventil</t>
  </si>
  <si>
    <t>Filterkessel geteilt 600 mm ASTRAL (04593) - ohne 6-Wegeventil</t>
  </si>
  <si>
    <t>Oberteil zu 6-Wegeventil Astral 1 1/2 IG (PS6103)</t>
  </si>
  <si>
    <t>Sandfilteranlage Lacron 650, Torpedo 125, 18,0 m3/h, GFK-Kessel</t>
  </si>
  <si>
    <t>Textilkartuschen zu Kartuschenfilteranlage / IS 2 - 2 Stück</t>
  </si>
  <si>
    <t>Kartuschenfilter Ersatzkartuschen, SK 2 - Typ IS 6</t>
  </si>
  <si>
    <t>6-Wegeventil AS - TOP Mount Ventil ( Mono, Corona ..) - PS-6405</t>
  </si>
  <si>
    <t>Kartuschenfilter Ersatzkartuschen POSI-FLO PTM 50 G</t>
  </si>
  <si>
    <t>Kartuschenfilter Ersatzkartuschen POSI-FLO PTM 70 G</t>
  </si>
  <si>
    <t>Kartuschenfilter Ersatzkartuschen POSI-FLO PTM 100 G</t>
  </si>
  <si>
    <t>Kartuschenfilter Ersatzkartuschen POSI-FLO PTM 135 G</t>
  </si>
  <si>
    <t>Sandfilteranlage Lacron 650 - 14,5m3/h, Bettar 14, 230 V, GFK-Ke</t>
  </si>
  <si>
    <t>Sandfilteranlage Lacron 650 - 14,5m3/h, Bettar 14, 400 Volt, GFK</t>
  </si>
  <si>
    <t>2 ZOLL ! PS6104 - 6-Wegeventil Astral 2 " (PS-6104)</t>
  </si>
  <si>
    <t>Filterbodenplatte KS Farbe schwarz, 450 x 800 mm</t>
  </si>
  <si>
    <t>Filtersand 25 kg 2,0-3,4 mm Körnung</t>
  </si>
  <si>
    <t>Filtersand 25 kg, Körnung 0,7-1,2 mm</t>
  </si>
  <si>
    <t>Filtersand 25 kg, Körnung 0,3-0,8 mm</t>
  </si>
  <si>
    <t>LISBOA Sandfilterkessel FS-450 - Polyester, ohne 6-Wegeventil</t>
  </si>
  <si>
    <t>Sandfilteranlage 400 - Kessel geteilt - inkl. Speck Pumpe Bettar 8</t>
  </si>
  <si>
    <t>Sandfilteranlage GFK 510 - inkl. Speck Pumpe Bettar 12</t>
  </si>
  <si>
    <t>Sandfilteranlage 500 - Kessel geteilt - inkl. Speck Pumpe Bettar 12</t>
  </si>
  <si>
    <t>LISBOA Sandfilterkessel FS-500 - Polyester, ohne 6-Wegeventil</t>
  </si>
  <si>
    <t>ZEOLITHE Filterzusatz - Sack 10 kg, optimierte Entkeimung</t>
  </si>
  <si>
    <t>LISBOA Sandfilterkessel FS-600 - Polyester, ohne 6-Wegeventil</t>
  </si>
  <si>
    <t>LISBOA Sandfilterkessel 650 DM - GFK (ohne 6-Wegeventil)</t>
  </si>
  <si>
    <t>LISBOA Sandfilterkessel FS-750 - Polyester, ohne 6-Wegeventil</t>
  </si>
  <si>
    <t>GFK Hochschichtfilter 500 - inkl. 6 Wege Ventil 1 1/2"</t>
  </si>
  <si>
    <t>GFK Hochschichtfilter 600 - inkl. 6 Wege Ventil 1 1/2"</t>
  </si>
  <si>
    <t>Sandfilterkessel LACRON 500 - glasfaserverstärkt, 6-Wegeventil</t>
  </si>
  <si>
    <t>Sandfilterkessel LACRON 650 - glasfaserverstärkt, 6-Wegeventil</t>
  </si>
  <si>
    <t>LACRON Sandfilterkessel 460 - glasfaserverstärkt, inkl. 6-Wegeventil</t>
  </si>
  <si>
    <t>LACRON Sandfilterkessel 400 - glasfaserverstärkt, inkl. 6-Wegeventil</t>
  </si>
  <si>
    <t>MULTI CYCLONE - Zentrifugale Wasserfiltration</t>
  </si>
  <si>
    <t>Ausstellungsstück Sockel zu MULTI CYCLONE</t>
  </si>
  <si>
    <t>Filterpalette für Sandfilteranl. - passend für 400-650 Kessel DM</t>
  </si>
  <si>
    <t>Sandfilteranlage Typ FSP 400 - 6 m3/h Leistung, selbstsaug. Pumpe</t>
  </si>
  <si>
    <t>Sandfilteranlage Typ FSP 450 - 8 m3/h Leistung, selbstsaug. Pumpe</t>
  </si>
  <si>
    <t>MULTI CYCLONE PLUS - Kartusche</t>
  </si>
  <si>
    <t>KARTUSCHENFILTERANLAGE mit MULTI CYCLONE PLUS</t>
  </si>
  <si>
    <t>KU-ROST Schachtabdeckung per m2, Fertigung</t>
  </si>
  <si>
    <t>Fertigung - ALU-Rahmen für KU-ROST - per lfm - Profilstärke 40/40/2 mm (Moser)</t>
  </si>
  <si>
    <t>Schachtabdeckung - Lichte 70 x 70 cm (78x78cm) GRAU, mit Alu Rahmen</t>
  </si>
  <si>
    <t>Schachtabdeckung - Lichte 75 x 75 cm (83x83cm) GRAU, mit Alu Rahmen</t>
  </si>
  <si>
    <t>Schachtabdeckung - Lichte 80 x 80 cm (88x88cm) GRAU, mit Alu Rahmen</t>
  </si>
  <si>
    <t>Schachtabdeckung - Lichte 80 x 80 cm (88x88cm) WEISS, mit Alu Rahmen</t>
  </si>
  <si>
    <t>Schachtabdeckung - Lichte 80 x 80 cm (88x88cm) BRAUN, mit Alu Rahmen</t>
  </si>
  <si>
    <t>Schachtabdeckung - Lichte 80 x 80 cm (88x88cm) BEIGE, mit Alu Rahmen</t>
  </si>
  <si>
    <t>Schachtabdeckung - Lichte 85 x 85 cm (93x93cm) grau</t>
  </si>
  <si>
    <t>Schachtabdeckung - Lichte 90 x 90 cm (98x98cm) grau</t>
  </si>
  <si>
    <t>Abzug - Alu Rahmen bei Pooldoktor Schachtrost SET</t>
  </si>
  <si>
    <t>6-Wegeventil - 1 1/2" Gew. - SM10/3 Praher</t>
  </si>
  <si>
    <t>Abzug (-1) keineFilterbodenplatte für Sandfilterkessel (400-600 DM - Lisboa+SFP)</t>
  </si>
  <si>
    <t>MONO Sandfilterkessel MEC-400-VT, inkl. 6-Wege Topmount</t>
  </si>
  <si>
    <t>MONO Sandfilterkessel MEC-500-VT, inkl. 6-Wege Topmount</t>
  </si>
  <si>
    <t>Sitzboardpaket FAMILY Achtformbecken (beide Seiten)</t>
  </si>
  <si>
    <t>Filterkessel geteilt 400 mm ASTRAL (04591) - ohne 6-Wegeventil</t>
  </si>
  <si>
    <t>Ersatzfolie zu Cabrio Dome 600 cm - schmaler Handlauf</t>
  </si>
  <si>
    <t>Ersatzfolie zu Cabrio Dome 550 cm - schmaler Handlauf</t>
  </si>
  <si>
    <t>Ersatzfolie zu Cabrio Dome 500 cm - schmaler Handlauf</t>
  </si>
  <si>
    <t>Ersatzfolie zu Cabrio Dome 450/460 cm - schmaler Handlauf</t>
  </si>
  <si>
    <t>Ersatzfolie zu Cabrio Dome 400/420 cm - schmaler Handlauf</t>
  </si>
  <si>
    <t>Ersatzfolie zu Cabrio Dome 350 cm - schmaler Handlauf</t>
  </si>
  <si>
    <t>Ersatzfolie zu Cabrio Dome 300/320 cm - schmaler Handlauf</t>
  </si>
  <si>
    <t>Ersatzfolie zu Cabrio Dome 370 cm - breiter Handlauf</t>
  </si>
  <si>
    <t>Ersatzfolie zu Cabrio Dome 460 cm - breiter Handlauf</t>
  </si>
  <si>
    <t>Ersatzfolie zu Cabrio Dome 550 cm - breiter Handlauf</t>
  </si>
  <si>
    <t>Ersatzfolie zu Cabrio Dome 390 cm - Holzbecken</t>
  </si>
  <si>
    <t>Ersatzfolie zu Cabrio Dome 490 cm - Holzbecken</t>
  </si>
  <si>
    <t>Ersatzfolie zu Cabrio Dome 590 cm - Holzbecken</t>
  </si>
  <si>
    <t>Handlauf OBEN zu Future Pool "GERADE" - per Stk.</t>
  </si>
  <si>
    <t>Handlauf OBEN zu Future Pool "GEBOGEN" - per Stk.</t>
  </si>
  <si>
    <t>BLENDE Future zwischen Handlaufprofile OBEN - per Stk.</t>
  </si>
  <si>
    <t>Skim Vac zu EBS 1000-1005 inkl. Gummidichtung</t>
  </si>
  <si>
    <t>Skimmerkorb EBS 1000 (Future Pool) mit Henkelgriff</t>
  </si>
  <si>
    <t>Skimmerkorb EBS 1000 (Future Pool) - Griff am Boden</t>
  </si>
  <si>
    <t>Steckprofil Alu - für Stahlwand (116 cm für 120 cm hohe Becken von Future Pool)</t>
  </si>
  <si>
    <t>Steckprofil Alu - für Stahlwand (146 cm für 150 cm hohe Becken von Future Pool)</t>
  </si>
  <si>
    <t>Sitzboardpaket für Achtformbecken Family</t>
  </si>
  <si>
    <t>Aufpreis - Filteranlage komplett montiert auf Filterpalette</t>
  </si>
  <si>
    <t>Sandfilteranlage mit GFK Hochschichtfilter 500</t>
  </si>
  <si>
    <t>Sandfilteranlage mit GFK Hochschichtfilter 600</t>
  </si>
  <si>
    <t>Schraubenset zur Montage d. Filterkessel + Pumpe (6,3x32 + 3,8x 25)</t>
  </si>
  <si>
    <t>SET- Sandfilteranlage LISBOA 450 DM-GFK-Kessel-6-Wegeventil, 8m3/h, Torpedo 50, 230 V.</t>
  </si>
  <si>
    <t>SET- Sandfilteranlage LISBOA 500 DM-GFK-Kessel-6-Wege, 11,5 m3/h, Torpedo 75, 230 V.</t>
  </si>
  <si>
    <t>Kartuschenfilteranlage SK 2 - verklebt, Torpedo 50 Filterpumpe (2 Colli)</t>
  </si>
  <si>
    <t>SET- Sandfilteranlage LISBOA 600 DM-GFK-Kessel-6-Wege - 15 m3 /h, Torpedo 100, 230 V.</t>
  </si>
  <si>
    <t>SET- Sandfilteranlage LISBOA 750 DM-GFK-Kessel-6-Wege, 22,5 m3/h, Niagara 150, 230 V.</t>
  </si>
  <si>
    <t>AFM-Filterglas - 0,5-1,0 mm - 21 kg Sack</t>
  </si>
  <si>
    <t>Kartuschenfilteranlage SK 2 - unverklebt, inkl. Torpedo 50 Filterpumpe (2 Colli)</t>
  </si>
  <si>
    <t>Sandfilteranlage LISBOA 750 DM-GFK-Kessel mit EPV 150 - leistungsgeregelte Pumpe - 230 Volt</t>
  </si>
  <si>
    <t>Sandfilteranlage MONO 500 DM - Speck Pumpe Magic 11, 230 V - 10 m3 /h Filterleistung</t>
  </si>
  <si>
    <t>Netzkabel - 3 x 1.0 mm2 - 1.5 m</t>
  </si>
  <si>
    <t>Sandfilteranlage MONO 400 DM - Speck Pumpe Magic 8, 230 V - 8 m3 /h Filterleistung</t>
  </si>
  <si>
    <t>Sandfilteranlage LISBOA 650 DM - GFK-Kessel-6-Wegeventil - 19 m3 /h</t>
  </si>
  <si>
    <t>Sandfilteranlage LISBOA 750 DM-GFK-Kessel-6-Wegeventil, 21,5 m3/h, Niagara 150, 230 Volt</t>
  </si>
  <si>
    <t>400 V !! - Sandfilteranlage LISBOA 500 DM-GFK-Kessel-6-Wegeventil, 11,5 m3/h - 400 V !!! Torpedo 75</t>
  </si>
  <si>
    <t>400V - Sandfilteranlage LISBOA 600 DM-GFK-Kessel-6-Wegeventil, 15,0 m3/h - 400 V !! Torpedo 100</t>
  </si>
  <si>
    <t>Fibalon compact PRO - für Whirlpools</t>
  </si>
  <si>
    <t>ALLPOOL Filtersteuerung - der Alleskönner</t>
  </si>
  <si>
    <t>Magnetventil 1/2 230 Volt</t>
  </si>
  <si>
    <t>Niveauregelung NIVPOOL</t>
  </si>
  <si>
    <t>NIVCLUST für Überlaufsteuerungen wie z.B. NIVPOOL.</t>
  </si>
  <si>
    <t>PN-Verbindungsschlauch, vom PN-Taster zum PN-Steuergerät</t>
  </si>
  <si>
    <t>EASYPOOL Filtersteuerung - 230 und 400V</t>
  </si>
  <si>
    <t>D-POOL Filtersteuerung für 230 und 400V , Heizungs- und Solar</t>
  </si>
  <si>
    <t>Niveau-Wasserstandsregler OSF SNR-1609</t>
  </si>
  <si>
    <t>Rückspülautomatik- EASY SET, 1 1/2 -12-230 Volt, zeitgesteuert</t>
  </si>
  <si>
    <t>Rückspülautomatik- EASY, 1 1/2" -12-230 Volt, zeitgesteuert. Klebe D50 (131309)</t>
  </si>
  <si>
    <t>Verrohrungsset 1 1/2" zu Rückspülautomatik- EASY, Astral - (170151)</t>
  </si>
  <si>
    <t>Rückspülautomatik EASY, 2 -12-230 Volt, zeitgesteuert</t>
  </si>
  <si>
    <t>Rückspülautomatik EASY, 2" -12-230 Volt, zeitgesteuert. Klebe D63 (131027)</t>
  </si>
  <si>
    <t>Verrohrungsset 2" zu Rückspülautomatik- EASY, Astral (170856)</t>
  </si>
  <si>
    <t>UV-Anlage Quartzglas zu UV-Tech 40/75 Watt</t>
  </si>
  <si>
    <t>UV-Anlage Quartzglas Sleeve 400 x 25 mm 16/40 mm</t>
  </si>
  <si>
    <t>UV-Anlage Quartzglas 933x25 mm /40/75 Watt</t>
  </si>
  <si>
    <t>PLATINE- Austausch zu pH-Regelung Phönix</t>
  </si>
  <si>
    <t>Sondenstecker mit Verbindung zu phönix/oxeo ab 2017 - im Gerät verbaut</t>
  </si>
  <si>
    <t>Räderset (weiss) zu Quetschpumpe - OXEO/PHÖNIX Regelung</t>
  </si>
  <si>
    <t>Trafo 75 Watt UVC Vorschaltgerät Ersatztrafo - Blue Lagoon, UV-C Tech</t>
  </si>
  <si>
    <t>Blue Lagoon UV-C Tech 40.000 / 40 Watt</t>
  </si>
  <si>
    <t>Trafo 40 Watt UVC Vorschaltgerät Ersatztrafo - Blue Lagoon, UV-C Tech</t>
  </si>
  <si>
    <t>Blue Lagoon UV-C Tech 75.000 / 75 Watt</t>
  </si>
  <si>
    <t>Ersatztrafo - zu Filtersteurung MAXI 600 VA</t>
  </si>
  <si>
    <t>Trafo 15 Watt UVC Vorschaltgerät Ersatztrafo - Blue Lagoon, UV-C Tech</t>
  </si>
  <si>
    <t>Ersatzteil - Quetschschlauch zu pHoenix / Chlor-pH Manager</t>
  </si>
  <si>
    <t>Ersatzlampe 40 Watt, UV-C Entkeimung Spa &amp; Pool - bis 2008</t>
  </si>
  <si>
    <t>Ersatzlampe 75 Watt, UV-C Entkeimung Spa &amp; Pool - bis 2008</t>
  </si>
  <si>
    <t>O-Ring zu UV-C Entkeimung - bitte Durchmesser mitteilen!</t>
  </si>
  <si>
    <t>Chlor - pH - Manager</t>
  </si>
  <si>
    <t>Starterset mit Kabel zu Blue Lagoon UV-C - 70 Watt</t>
  </si>
  <si>
    <t>Ersatzlampe zu Blue Lagoon UV-C TECH 40 W - ab 2009</t>
  </si>
  <si>
    <t>Ersatzlampe zu Blue Lagoon UV-C TECH 75 W - ab 2009</t>
  </si>
  <si>
    <t>Verschraubungsset Blue Lagoon UV-C - lt. Bild (D) - 2 Stk.</t>
  </si>
  <si>
    <t>Ersatzlampe zu Blue Lagoon UV-C SALT WATER 75 W</t>
  </si>
  <si>
    <t>Starterset mit Kabel zu Blue Lagoon UV-C - 40 Watt</t>
  </si>
  <si>
    <t>Regelung - Ansaugventil (im Behälter)</t>
  </si>
  <si>
    <t>Regelung - Sondenhalter 12 mm, 1/2 AG (auch für Kabel)</t>
  </si>
  <si>
    <t>Ersatzteil zu Regelung - PVC -Schlauch 4 / 6 mm</t>
  </si>
  <si>
    <t>Pufferlösung Redox 650 mV</t>
  </si>
  <si>
    <t>Pool Basic SET - autom. pH-REGELUNG (zur Senkung und Hebung des pH-Wert)</t>
  </si>
  <si>
    <t>pH - Sonde von 0-14 pH (MPTE0207-V2) - BLAU</t>
  </si>
  <si>
    <t>Pool Basic - vollautomatische pH / Chlor-Regulierung</t>
  </si>
  <si>
    <t>Redox - Sonde +- 2000 mV (MPTE0212) - GELB</t>
  </si>
  <si>
    <t>Regelung - Injektionsventil (Rückschlagventil) 1/2 (Impfung)</t>
  </si>
  <si>
    <t>ASTRAL Rückspülventil 1 1/2 BASIC</t>
  </si>
  <si>
    <t>ASTRAL Rückspülventil 2 BASIC</t>
  </si>
  <si>
    <t>Ersatzteil zu Regelung - Schlauch zu Quetschpumpe 1,5 l/h</t>
  </si>
  <si>
    <t>Pufferlösungen pH 4,00</t>
  </si>
  <si>
    <t>Pufferlösungen pH 7,00</t>
  </si>
  <si>
    <t>Pufferlösung pH 9,00</t>
  </si>
  <si>
    <t>Pufferlösung Redox 475mV</t>
  </si>
  <si>
    <t>Reinigungslösung f. Elektrode</t>
  </si>
  <si>
    <t>Aufbewahrungslösung pH &amp; Redox Sonde KCl 3mol/l</t>
  </si>
  <si>
    <t>pHoenix - pH-Regelung für pH-Minus &amp; Plus, 230 V, Digital</t>
  </si>
  <si>
    <t>Oxeo - Automatische Chlor-Regelung / Dosieranlage</t>
  </si>
  <si>
    <t>Steuereinheit Oxeo - Automatische Chlor-Regelung / Dosieranlage</t>
  </si>
  <si>
    <t>NIVA - Überlaufbehälter - Steuerung - inkl. 5 Sonden</t>
  </si>
  <si>
    <t>Steuereinheit pHoenix - pH-Regelung für pH-Minus &amp; Plus, 230 V, Digital</t>
  </si>
  <si>
    <t>Filtersteuerung MINI, 230 Volt (mit Zeituhr, 30 mA FI)</t>
  </si>
  <si>
    <t>Filtersteuerung MAXI 230 Volt - mit Trafo 600 VA, FI 30mA, Zeitu</t>
  </si>
  <si>
    <t>SPECK Badu Eco Touch PRO</t>
  </si>
  <si>
    <t>SPECK Badu Eco Touch PRO II 0,75kW</t>
  </si>
  <si>
    <t>SPECK Badu 90 Eco VS</t>
  </si>
  <si>
    <t>SPECK BADU Eco Touch I</t>
  </si>
  <si>
    <t>SPECK BADU Eco Touch II</t>
  </si>
  <si>
    <t>SPECK Pumpe Magic II/ 4 - 4m3/h - 8mWs</t>
  </si>
  <si>
    <t>SPECK Pumpe Magic II / 6 - 6m3/h - 8mWs</t>
  </si>
  <si>
    <t>SPECK Pumpe Magic II / 8 - 8m3/h - 8mWs</t>
  </si>
  <si>
    <t>SPECK Pumpe Magic II/ 11 - 11 m3/h - 8mWs</t>
  </si>
  <si>
    <t>SPECK-Pumpe BADU TOP II (Bettar) 8 - ca. 8 m³/h - 230 Volt</t>
  </si>
  <si>
    <t>SPECK-Pumpe BADU TOP II (Bettar) 12 - 230 Volt - ca. 11 m³/h</t>
  </si>
  <si>
    <t>SPECK-Pumpe BADU TOP II (Bettar) 14 - ca. 14 m³/h - 230 Volt</t>
  </si>
  <si>
    <t>SPECK-Pumpe BADU TOP (Bettar) 20 - 230 Volt: ca. 20 m³/h</t>
  </si>
  <si>
    <t>SPECK-Pumpe BADU Bettar 25 - 230 Volt: ca. 25 m³/h</t>
  </si>
  <si>
    <t>SPECK-Pumpe BADU TOP (Bettar) 25 - 400 Volt: ca. 25 m³/h</t>
  </si>
  <si>
    <t>SPECK-Pumpe Badu Prime 90/7 - 230 V Pumpenleistung: 7 m³/h - 8mWs</t>
  </si>
  <si>
    <t>SPECK-Pumpe Badu Prime 90/11 - 230 V Pumpenleistung ca. 11 m³/h</t>
  </si>
  <si>
    <t>SPECK-Pumpe Badu Prime 90/13 - 230 V Pumpenleistung ca. 13 m³/h</t>
  </si>
  <si>
    <t>SPECK-Pumpe Badu Prime 90/15 - 230 V Pumpenleistung ca. 17 m³/h</t>
  </si>
  <si>
    <t>SPECK-Pumpe Badu Prime 90/20 - 230 V Pumpenleistung ca. 20 m³/h</t>
  </si>
  <si>
    <t>SPECK-Pumpe Badu Prime 90/7 - 400V Pumpenleistung: 7 m³ h - 8 mWs</t>
  </si>
  <si>
    <t>SPECK-Pumpe Badu Prime 90/11 - 400 V Pumpenleistung ca. 11 m³/h</t>
  </si>
  <si>
    <t>SPECK-Pumpe Badu Prime 90/13 - 400 V Pumpenleistung ca. 13 m³/h</t>
  </si>
  <si>
    <t>SPECK-Pumpe Badu Prime 90/15 - 400 V Pumpenleistung ca. 17 m³/h</t>
  </si>
  <si>
    <t>SPECK-Pumpe Badu Prime 90/20 - 400 V Pumpenleistung ca. 20 m³/h</t>
  </si>
  <si>
    <t>STA-RITE Pumpe 5P2RC-1 - 8 m3/h - 230 V</t>
  </si>
  <si>
    <t>STA-RITE Pumpe 5P2RD-1 - 13 m3/h - 230 V</t>
  </si>
  <si>
    <t>STA-RITE Pumpe 5P2RE-1 - 16,5 m3/h - 230 V</t>
  </si>
  <si>
    <t>STA-RITE Pumpe 5P2RF-1 - 19 m3/h - 230 V</t>
  </si>
  <si>
    <t>STA-RITE Pumpe 5P2RC-3 - 8 m3/h - 400 V</t>
  </si>
  <si>
    <t>STA-RITE Pumpe 5P2RD-3 - 13 m3/h - 400 V</t>
  </si>
  <si>
    <t>STA-RITE Pumpe 5P2RE-3 - 16,5 m3/h - 400 V</t>
  </si>
  <si>
    <t>STA-RITE Pumpe 5P2RF-3 - 19 m3/h - 400 V</t>
  </si>
  <si>
    <t>Badu 40/7 - 230 V</t>
  </si>
  <si>
    <t>Badu 40/7 - 400 V</t>
  </si>
  <si>
    <t>Badu 40/11 - 230 V</t>
  </si>
  <si>
    <t>Badu 40/11 - 400 V</t>
  </si>
  <si>
    <t>Badu 40/13 G - 230 V</t>
  </si>
  <si>
    <t>Badu 40/13 G- 400 V</t>
  </si>
  <si>
    <t>Badu 40/18 - 230 V</t>
  </si>
  <si>
    <t>Badu 40/18 - 400 V</t>
  </si>
  <si>
    <t>GEGENSTROMPUMPE 2,2 KW - 230 Volt, 8,6 A / 63 m3 / 4mWs</t>
  </si>
  <si>
    <t>GEGENSTROMPUMPE 4,0 KW - 400 V, 8,6 A - 90 m3/h / 4 m WS</t>
  </si>
  <si>
    <t>STA-RITE Pumpe S5P2RC-1 - 8 m3/h - 230 V</t>
  </si>
  <si>
    <t>STA-RITE Pumpe S5P2RD-1 - 13 m3/h - 230 V</t>
  </si>
  <si>
    <t>STA-RITE Pumpe S5P2RE-1 - 16,5 m3/h - 230 V</t>
  </si>
  <si>
    <t>STA-RITE Pumpe S5P2RF-1 - 19 m3/h - 230 V</t>
  </si>
  <si>
    <t>STA-RITE Pumpe S5P2RC-3 - 8 m3/h - 400 V</t>
  </si>
  <si>
    <t>STA-RITE Pumpe S5P2RD-3 - 13 m3/h - 400 V</t>
  </si>
  <si>
    <t>STA-RITE Pumpe S5P2RE-3 - 16,5 m3/h - 400 V</t>
  </si>
  <si>
    <t>STA-RITE Pumpe S5P2RF-3 - 19 m3/h - 400 V</t>
  </si>
  <si>
    <t>Pumpe Supastream 50 - 7,5 m3/h bei 8 Meter Wassersäule, 0,57 kW, 230 Volt</t>
  </si>
  <si>
    <t>Pumpe Aquamite 33 - 5 m3/h bei 8 Meter Wassersäule, 0.53kW - 230 Volt.</t>
  </si>
  <si>
    <t>Pumpe Aquamite 50 - 14.4m3/h Leistung, 0.58kW - 230 Volt.</t>
  </si>
  <si>
    <t>Pumpe Supastream 75 - 12 m3/h bei 8 Meter Wassersäule, 0,61 kW, 230 Volt</t>
  </si>
  <si>
    <t>Pumpe Supastream 125, 17,5 m3/h, 0,88 kW, 230 Volt</t>
  </si>
  <si>
    <t>SMART ENERGY SAVER - Drehzahlregelung für 230V Pumpen</t>
  </si>
  <si>
    <t>Poolpumpe TORPEDO 33 - 230 Volt - SA033M</t>
  </si>
  <si>
    <t>Poolpumpe TORPEDO 50 - 230 Volt - SA050M</t>
  </si>
  <si>
    <t>Poolpumpe TORPEDO 75 - 230 Volt - SA075M</t>
  </si>
  <si>
    <t>!! 400V !! Poolpumpe TORPEDO 75 - 400 Volt - SA075T</t>
  </si>
  <si>
    <t>Poolpumpe TORPEDO 100 - 230 Volt - SA100M</t>
  </si>
  <si>
    <t>!! 400V !! Poolpumpe TORPEDO 100 - 400 Volt - SA100T</t>
  </si>
  <si>
    <t>Poolpumpe TORPEDO 125 - 230 V - SA125M</t>
  </si>
  <si>
    <t>!! 400V !! Poolpumpe TORPEDO 125 - 400 Volt - SA125T</t>
  </si>
  <si>
    <t>Poolpumpe NIAGARA 150 - 21,5 m3/h - 8 m WS, 1,12 kW - 230 Volt</t>
  </si>
  <si>
    <t>Poolpumpe NIAGARA 200 - 27 m3/h - 10 m WS, 1,5 kW - 230 Volt</t>
  </si>
  <si>
    <t>Poolpumpe NIAGARA 300 - 30 m3/h Leistung bei 10 m WS, 2,2 kW -</t>
  </si>
  <si>
    <t>ABVERKAUF - EPV-150 Variable Poolpumpe - 6 bis 25m3/h - 230 V</t>
  </si>
  <si>
    <t>EPV-200 Variable Poolpumpe - 8 bis 30m3/h - 230 V</t>
  </si>
  <si>
    <t>EPV-300 Variable Poolpumpe - 10 bis 37m3/h - 230 V</t>
  </si>
  <si>
    <t>SuperPower SPV-150 Variable Poolpumpe - 4 bis 19m3/h - 230 V</t>
  </si>
  <si>
    <t>Holzpool - Modell 593 B - POOL (1/3)</t>
  </si>
  <si>
    <t>PN-Schalter - neues Modell, sensible Schaltauslösung</t>
  </si>
  <si>
    <t>NEPTUN - Klappenanschlag für Oberflächenabsauger</t>
  </si>
  <si>
    <t>NEPTUN - Achse Skimmerklappe (Oberflächenabsauger)</t>
  </si>
  <si>
    <t>NEPTUN - PE- Zuschnitt zu Skimmerklappe (Oberflächenabsauger)</t>
  </si>
  <si>
    <t>DELTA Gegenstromschwimmanlage ST 700</t>
  </si>
  <si>
    <t>DELTA Gegenstromschwimmanlage ST 750</t>
  </si>
  <si>
    <t>NEPTUN ST-Gegenstromanlagen Einbausatz</t>
  </si>
  <si>
    <t>NEPTUN ST-Gegenstromanlagen Einbausatz für Polyesterbecken</t>
  </si>
  <si>
    <t>NEPTUN - Einbausatz: Flachdichtung extra</t>
  </si>
  <si>
    <t>NEPTUN Schiebersatz zu ST 800</t>
  </si>
  <si>
    <t>NEPTUN Rundhaltebügel Edelstahl - weiß beschichtet</t>
  </si>
  <si>
    <t>NEPTUN Massageschlauch</t>
  </si>
  <si>
    <t>ASTRAL Fertigbausatz zu Gegenschwimmanlage Power Jet Plus</t>
  </si>
  <si>
    <t>ASTRAL PN-Schaltkasten, 1-phasig, 230 V 382,00 (11507)</t>
  </si>
  <si>
    <t>ASTRAL Massageschlauch für Astral Gegenstromanlage</t>
  </si>
  <si>
    <t>SPECK Vormontagesatz Badu Jet SMART</t>
  </si>
  <si>
    <t>SPECK Fertigbausatz SMART 230 Volt: 40 m3/h Pumpleistung</t>
  </si>
  <si>
    <t>SPECK Fertigbausatz SMART 380 Volt: 45 m3/h Pumpleistung</t>
  </si>
  <si>
    <t>SPECK Massageschlauch für 28 mm Düse</t>
  </si>
  <si>
    <t>SPECK Massageschlauch für 40 mm</t>
  </si>
  <si>
    <t>SPECK Massageschlauch mit Pulsatordüse 28 mm</t>
  </si>
  <si>
    <t>SPECK Massageschlauch mit Pulsatordüse 40 mm</t>
  </si>
  <si>
    <t>SPECK Pulsator Kupplung zum Aufstecken auf 40 mm Düse</t>
  </si>
  <si>
    <t>TAIFUN KOMPAKT Anschlusssatz 3,4kW</t>
  </si>
  <si>
    <t>TAIFUN KOMPAKT Einbausatz</t>
  </si>
  <si>
    <t>TAIFUN Flanschsatz mit Dichtung</t>
  </si>
  <si>
    <t>TAIFUN Haltegriff rund - V4A</t>
  </si>
  <si>
    <t>PN-Schalter für Gegenstromanlage (im Schaltkasten - kein Taster)</t>
  </si>
  <si>
    <t>TAIFUN Massageschlauch</t>
  </si>
  <si>
    <t>TAIFUN Pumpenkonsole</t>
  </si>
  <si>
    <t>JUNIOR-KOMPAKT Anschlusssatz 2,8kW</t>
  </si>
  <si>
    <t>TAIFUN - JUNIOR-KOMPAKT Einbausatz 250 mm</t>
  </si>
  <si>
    <t>TAIFUN - JUNIOR-KOMPAKT Flanschsatz</t>
  </si>
  <si>
    <t>TAIFUN - JUNIOR Haltegriffe Edelstahl</t>
  </si>
  <si>
    <t>TAIFUN - JUNIOR Massageschlauch</t>
  </si>
  <si>
    <t>TAIFUN - JUNIOR Pumpenkonsole</t>
  </si>
  <si>
    <t>Winterplattte zu Neptun Gegenstromanlage ST900 / 1050 / 1150</t>
  </si>
  <si>
    <t>ASTRAL Einbausatz zu Gegenschwimmanlage Power Jet Plus</t>
  </si>
  <si>
    <t>SPECK Vormontagesatz Badu Jet Wave/SMART</t>
  </si>
  <si>
    <t>SPECK Fertigmontagesatz BADU Jet wave mit weißer LED - 400 V</t>
  </si>
  <si>
    <t>SPECK Fertigmontagesatz BADU Jet wave mit weißer LED - 230 V</t>
  </si>
  <si>
    <t>TAIFUN EVOLUTION Anschlusssatz 2,6kW RG5</t>
  </si>
  <si>
    <t>TAIFUN EVOLUTION Anschlusssatz 2,6kW GBZ10</t>
  </si>
  <si>
    <t>TAIFUN EVOLUTION Einbausatz 240mm RG5</t>
  </si>
  <si>
    <t>TAIFUN EVOLUTION Flanschsatz GBZ10</t>
  </si>
  <si>
    <t>TAIFUN EVOLUTION Einbausatz 240mm GBZ10</t>
  </si>
  <si>
    <t>TAIFUN ESSENCE Anschlusssatz 2,6kW RG5</t>
  </si>
  <si>
    <t>TAIFUN ESSENCE Anschlusssatz 2,6kW GBZ10</t>
  </si>
  <si>
    <t>TAIFUN ESSENCE Einbausatz 240mm RG5</t>
  </si>
  <si>
    <t>TAIFUN ESSENCE Einbausatz 240mm GBZ10</t>
  </si>
  <si>
    <t>TAIFUN ESSENCE Flanschsatz GBZ10</t>
  </si>
  <si>
    <t>TAIFUN DUO Anschlusssatz 2,6kW RG5</t>
  </si>
  <si>
    <t>TAIFUN DUO Anschlusssatz 2,6kW GBZ10</t>
  </si>
  <si>
    <t>TAIFUN DUO Einbausatz 240mm RG5</t>
  </si>
  <si>
    <t>TAIFUN DUO Einbausatz 240mm GBZ10</t>
  </si>
  <si>
    <t>TAIFUN DUO Flanschsatz GBZ10</t>
  </si>
  <si>
    <t>TAIFUN DUO Einbausatz 240mm - Edelstahl V4A</t>
  </si>
  <si>
    <t>BOMBA Sichtteil zu Einbautopf f. Gegenstromanlage (im Becken)</t>
  </si>
  <si>
    <t>BOMBA SICHTTEILE + Zubehör zu Einbautopf (im Becken) mit 2 Kugelhähne</t>
  </si>
  <si>
    <t>Einbausatz zu GSA BOMBA - inkl. Flansch</t>
  </si>
  <si>
    <t>BOMBA Einbausatz komplett GSA - inkl. Sichtteile., PN-Taster+Schlauch +Flansch+Schr.</t>
  </si>
  <si>
    <t>BOMBA - Dichtung zu Einbautopf</t>
  </si>
  <si>
    <t>GEGENSTROMPUMPE 2,9 KW - 400 V, 7,3A - 78 m3/h / 4 mWS</t>
  </si>
  <si>
    <t>BOMBA Einbautopf zu GSA - inkl. Flansch, Dichtungen, Schrauben</t>
  </si>
  <si>
    <t>Pneum. Steuerung f. Pumpe 2,90 kW / 400 V - 6 - 10 Ampere</t>
  </si>
  <si>
    <t>Pneum. Steuerung f. Pumpe 4,0 kW / 400 V - 9 - 14 Ampere</t>
  </si>
  <si>
    <t>Pneum. Steuerung f. Pumpe 2,2 kW / 230 V - 13-18 Ampere</t>
  </si>
  <si>
    <t>BOMBA Installationsmaterial GSA - D75 / DA75, NEU inkl. Kugelhahn D75</t>
  </si>
  <si>
    <t>KOMPLETTSET GSA BOMBA - 2,2KW - 230 V / 63 m3/h</t>
  </si>
  <si>
    <t>KOMPLETTSET GSA BOMBA - 2,9 KW - 400 V / 78 m3/h</t>
  </si>
  <si>
    <t>KOMPLETTSET GSA BOMBA - 4,0 KW - 400 V / 90 m3/h</t>
  </si>
  <si>
    <t>TAIFUN KOMPAKT Anschlusssatz 3,4kW Salzbeständig</t>
  </si>
  <si>
    <t>TAIFUN KOMPAKT Einbausatz - Salzbeständig</t>
  </si>
  <si>
    <t>TAIFUN Flanschsatz mit Dichtung Salzbeständig</t>
  </si>
  <si>
    <t>Fertigbausatz GSA BOMBA - 2,2 KW - 230 V / 63 m3/h</t>
  </si>
  <si>
    <t>Fertigbausatz GSA BOMBA - 2,90 KW, 400 V. / 78 m3</t>
  </si>
  <si>
    <t>Fertigbausatz GSA BOMBA - 4,00 KW, 400 V. / 90 m3/h</t>
  </si>
  <si>
    <t>ASTRAL Armatur Gegenstromanlage, eckig ABS, kompl. mit Düsenstock</t>
  </si>
  <si>
    <t>ASTRAL Gegenstrom Jet-Pumpe Astral, Leistung 2,6 KW/3,3KW, 230/400 V</t>
  </si>
  <si>
    <t>ASTRAL Gegenstrom PN- Schaltkasten, 3-phasig, 400 V</t>
  </si>
  <si>
    <t>ASTRAL Gegenstrom Flanschsatz ABS</t>
  </si>
  <si>
    <t>ASTRAL Gegenstrom - Flanschdichtung f. Astral Jet</t>
  </si>
  <si>
    <t>SPECK BADU JET Stella mit weißer LED 3,0 KW - 400 Volt</t>
  </si>
  <si>
    <t>SPECK BADU JET RIVA mit weißer LED 2,2 KW - 230 Volt</t>
  </si>
  <si>
    <t>SPECK BADU JET ACTIVE V2 - 0,75 KW - 230 Volt</t>
  </si>
  <si>
    <t>Teleskopstützfuss für Badu Jet Einhänge - Gegenstromanlage</t>
  </si>
  <si>
    <t>SPECK BADU JET PERLA mit weißer LED 1,6 KW - 230 Volt</t>
  </si>
  <si>
    <t>NEPTUN Einbausatz für 1 Massagedüse</t>
  </si>
  <si>
    <t>NEPTUN Fertigmontagesatz für 1 Massagedüse</t>
  </si>
  <si>
    <t>NEPTUN Einbausatz für 2 Massagedüsen</t>
  </si>
  <si>
    <t>NEPTUN Fertigmontagesatz für 2 Massagedüsen - 2,0 KW / 230 V</t>
  </si>
  <si>
    <t>NEPTUN Fertigmontagesatz für 2 Massagedüsen - 2,6 kW / 400V</t>
  </si>
  <si>
    <t>NEPTUN Einbausatz für 3 Massagedüsen (Bodendüsen)</t>
  </si>
  <si>
    <t>NEPTUN Fertigmontagesatz für 3 Massagedüsen</t>
  </si>
  <si>
    <t>NEPTUN Düsenblende für Massage in Edelstahl 1.4571</t>
  </si>
  <si>
    <t>NEPTUN Einbausatz Schwalldusche JOY</t>
  </si>
  <si>
    <t>NEPTUN Schwalldusche JOY aus Edelstahl</t>
  </si>
  <si>
    <t>NEPTUN 1 Massagedüsen - inkl. Einbautopf (zusätzlich)</t>
  </si>
  <si>
    <t>Schwall Cascade für Wand - 300x400x60</t>
  </si>
  <si>
    <t>Schwall Cascade für Wand - 500x400x60</t>
  </si>
  <si>
    <t>Schwall Cascade für Wand - 800x600x60</t>
  </si>
  <si>
    <t>NEPTUN Blende für Ansaugtopf in Edelstahl 1.4571</t>
  </si>
  <si>
    <t>Einbautopf TURBOJET, Folie - inkl. Anschlussmaterial</t>
  </si>
  <si>
    <t>Schraubenset zu Flansch Massagedüse HYDROAIR (Folie)</t>
  </si>
  <si>
    <t>Massagedüse HYDROAIR (Folie) - ohne Anschlussmaterial</t>
  </si>
  <si>
    <t>Dichtungen (2 Stk) zu Massagedüse HYDROAIR (Folie)</t>
  </si>
  <si>
    <t>Flansch zu Massagedüse HYDROAIR (Folie)</t>
  </si>
  <si>
    <t>Massageanlage SET TURBOJET m. 3 Hydroair-Düsen</t>
  </si>
  <si>
    <t>Winterstopfen zu Massageanlage Turbojet</t>
  </si>
  <si>
    <t>Massageanlage Turbojet Edelstahlblende</t>
  </si>
  <si>
    <t>ASTRAL Bodeneinlaufdüse für Folienbecken</t>
  </si>
  <si>
    <t>Scheinwerfer Mini 50 Watt, 12 Volt, mit Kontermutter 6/4</t>
  </si>
  <si>
    <t>LED - Scheinwerfer Steuergerät - LumiPlus Modulator</t>
  </si>
  <si>
    <t>LED - Scheinwerfer - Fernbedienung Sender Modul</t>
  </si>
  <si>
    <t>Lumiplus Wifi Adapter - mit Empfängermodul und Wifi-Adapter</t>
  </si>
  <si>
    <t>BOMBA - PN-Taster zu Gegenstromanlage</t>
  </si>
  <si>
    <t>BOMBA - Flansch zu Einbautopf (Gegenstromanlage)</t>
  </si>
  <si>
    <t>BOMBA - PN-Schlauch Gegenstromanlage - 3 Meter</t>
  </si>
  <si>
    <t>ASTRAL Weithalsskimmer III, Saugöffnung 37x16 cm, Tiefe 580 mm</t>
  </si>
  <si>
    <t>ASTRAL Einbauskimmer I, Saugöffnung 21x15 cm, Tiefe 418 mm</t>
  </si>
  <si>
    <t>ASTRAL Wanddurchführung ABS DA 50</t>
  </si>
  <si>
    <t>ASTRAL Einlaufdüse 2 AG/DA 50 mit Folienflansch</t>
  </si>
  <si>
    <t>ASTRAL Bodenablauf Kunststoff - klein - Höhe 120 mm, DM 170 mm, DA 63</t>
  </si>
  <si>
    <t>UNTERWASSERSCHEINWERFER 12V / 300 W</t>
  </si>
  <si>
    <t>Trafo 12 Volt - 300 Watt (1 x 300), IP65</t>
  </si>
  <si>
    <t>Trafo 12 Volt - 600 Watt (2 x 300), IP65</t>
  </si>
  <si>
    <t>PN-Schalter - sensibel, für größere Entfernung geeignet</t>
  </si>
  <si>
    <t>Überlaufset (32 mm) zu Astral - Einbauskimmer</t>
  </si>
  <si>
    <t>ASTRAL - Oberflächenabsauger SLIM 500 KS</t>
  </si>
  <si>
    <t>ASTRAL - Einbauscheinwerfer 12V / 300 W - für Folienbecken</t>
  </si>
  <si>
    <t>NEPTUN - Griff zu Blätterkorb (Oberflächenabsauger)</t>
  </si>
  <si>
    <t>NEPTUN - Blende (Vorne) komplett ABS zu ST800/900/1050/1150</t>
  </si>
  <si>
    <t>Filterstrumpf für Siebkorb - 1 Karton = 12 Stück</t>
  </si>
  <si>
    <t>OCEAN Einbauskimmer</t>
  </si>
  <si>
    <t>OCEAN Edelstahlblende V4A für Einbauskimmer</t>
  </si>
  <si>
    <t>OCEAN Edelstahl Flansch - passend zu De Luxe Skimmer "klein"</t>
  </si>
  <si>
    <t>OCEAN Einbauskimmer mit Edelstahlblende</t>
  </si>
  <si>
    <t>Einlaufdüse MINI - zu Universalskimmer</t>
  </si>
  <si>
    <t>Einhängeskimmer-Set, verklebt (keine Kartusche inkludiert)</t>
  </si>
  <si>
    <t>Einhängeskimmer-Set, unverklebt (keine Kartusche inkludiert)</t>
  </si>
  <si>
    <t>Schwimmskimmer - spezial EVO für Aufstellbecken</t>
  </si>
  <si>
    <t>Einhänge -Skimmer zu Set SK2 - mit Filterinnenteil unverklebt</t>
  </si>
  <si>
    <t>ASTRAL Absaugdüse - z.B. für Solaranlagen</t>
  </si>
  <si>
    <t>Einhängescheinwerfer 75 W, 12 Volt. Montage am Handlauf.</t>
  </si>
  <si>
    <t>NEPTUN Oberflächenabsauger - ABS, Tiefe nur 245 mm.</t>
  </si>
  <si>
    <t>NEPTUN Oberflächenabsauger Kunststoff ABS mit Abdeckrahmen Edelstahl</t>
  </si>
  <si>
    <t>NEPTUN - Absaugplatte zum Bodensaugen</t>
  </si>
  <si>
    <t>NEPTUN - Dichtung für Scheinwerfer (Betonbecken)</t>
  </si>
  <si>
    <t>PREMIUM Mauerdurchführung Lang 250 mm - ABS</t>
  </si>
  <si>
    <t>PREMIUM Flanschsatz Kunststoff - ABS</t>
  </si>
  <si>
    <t>NEPTUN Flanschsatz f. Mauerdurchführung Edelstahl 1.4571</t>
  </si>
  <si>
    <t>NEPTUN Einlaufdüse 12 mm - ABS</t>
  </si>
  <si>
    <t>PREMIUM Einlaufdüse 18 mm - ABS</t>
  </si>
  <si>
    <t>NEPTUN Bodenablauf mit KU Flansch - Folie</t>
  </si>
  <si>
    <t>50 Watt Ersatzbirne zu Scheinwerfer MIDI</t>
  </si>
  <si>
    <t>NEPTUN Halogen-Unterwasserscheinwerfer Flansch Edelstahl</t>
  </si>
  <si>
    <t>NEPTUN Bodeneinlaufdüse ABS</t>
  </si>
  <si>
    <t>NEPTUN Bodeneinlaufdüse ABS mit Edelstahl 1.4571 Flansch</t>
  </si>
  <si>
    <t>Ersatzbirne für Scheinwerfer 300 Watt</t>
  </si>
  <si>
    <t>Klebedichtung EXTRA zu OCEAN Einbauskimmer</t>
  </si>
  <si>
    <t>Trafo 12 Volt - 50 Watt, IP65</t>
  </si>
  <si>
    <t>LED - LUMIPLUS 1.11 LED-Lampe PAR-56 weiß, 24 Watt</t>
  </si>
  <si>
    <t>LED - LUMIPLUS 1.11 LED-Lampe PAR-56 RGB, 27 Watt</t>
  </si>
  <si>
    <t>NEPTUN Mauerdurchführung inkl. Flansch ABS - PN Taster u. Schlauch</t>
  </si>
  <si>
    <t>NEPTUN ANSAUGTOPF - GSA oder Massageanlage</t>
  </si>
  <si>
    <t>NEPTUN Bodeneinlaufdüse ABS inkl. Edelstahlblenden</t>
  </si>
  <si>
    <t>ASTRAL Einbauskimmer II, Saugöffnung 21x15 cm, Tiefe 510 mm</t>
  </si>
  <si>
    <t>ASTRAL Bodenablauf Kunststoff - groß</t>
  </si>
  <si>
    <t>Trafo 12 Volt - 100 Watt, IP65</t>
  </si>
  <si>
    <t>Einlaufdüse - flache Ausführung</t>
  </si>
  <si>
    <t>Befestigungssatz zu Einlaufdüse - flache Ausführung (23100935)</t>
  </si>
  <si>
    <t>NEPTUN - Blätterkorb zu Oberflächenabsauger</t>
  </si>
  <si>
    <t>PREMIUM Mauerdurchführung Kurz 65 mm - ABS</t>
  </si>
  <si>
    <t>NEPTUN - Flansch für Oberflächenabsauger</t>
  </si>
  <si>
    <t>Überwinterungsstopfen 1 1/2 mit O-Ring</t>
  </si>
  <si>
    <t>Bodensaugeranschluss ABS 1 1/2 für Schlauch 38 mm</t>
  </si>
  <si>
    <t>NEPTUN - Hals zu Oberflächenabsauger</t>
  </si>
  <si>
    <t>NEPTUN - Deckel ABS zu Oberflächenabsauger</t>
  </si>
  <si>
    <t>Verteilerdose - Kabeldose für Scheinwerfer</t>
  </si>
  <si>
    <t>NEPTUN - PN-Taster zu Gegenstromanlage ST (05.400.367)</t>
  </si>
  <si>
    <t>Ocean KLAPPE für Skimmer - Farbe GRAU (passt zu Edelstahl)</t>
  </si>
  <si>
    <t>Ocean Schutzgitter für Niveauregelung - Skimmer Ocean</t>
  </si>
  <si>
    <t>NEPTUN - Winterplatte zu Oberflächenabsauger (275x 195 mm)</t>
  </si>
  <si>
    <t>Winterplatte zu Ocean Oberflächenabsauger (250x 200 mm)</t>
  </si>
  <si>
    <t>Winterplatte zu Bomba Gegenstromanlage</t>
  </si>
  <si>
    <t>Ocean Siebkorb für Skimmer</t>
  </si>
  <si>
    <t>Ocean KLAPPE für Skimmer - Farbe weiss</t>
  </si>
  <si>
    <t>Ocean Anschlag für Skimmerklappe</t>
  </si>
  <si>
    <t>Ocean Blende für Skimmer</t>
  </si>
  <si>
    <t>Ocean Saugplatte für Skimmer</t>
  </si>
  <si>
    <t>OCEAN - Skimmer - Flansch</t>
  </si>
  <si>
    <t>Ocean Skimmer - Lippendichtung f. Stahlwandbecken</t>
  </si>
  <si>
    <t>Wandkonsole - BOMBA / Poolpumpen</t>
  </si>
  <si>
    <t>ASTRAL Anschlag für Skimmerklappe</t>
  </si>
  <si>
    <t>Dichtung (Moosgummi) zu BOMBA Winterplatte</t>
  </si>
  <si>
    <t>Ocean Gehäusedeckel - für Skimmer</t>
  </si>
  <si>
    <t>Einlaufdüse - flache Ausführung mit Kontermutter u. Dichtungen</t>
  </si>
  <si>
    <t>NEPTUN - Klappe für Oberflächenabsauger - weiß</t>
  </si>
  <si>
    <t>SCHEINWERFERSET 1 (1xScheinwerfer 300 W + 1xTrafo + 1xKabeldose)</t>
  </si>
  <si>
    <t>SCHEINWERFERSET 2 (2xScheinwerfer 300 W + 1xTrafo + 2xKabeldose)</t>
  </si>
  <si>
    <t>ANTHRAZIT!! - PREMIUM Einlaufdüse 18 mm</t>
  </si>
  <si>
    <t>ANTHRAZIT !! - PREMIUM Bodenablauf Nur Blende/Gitter</t>
  </si>
  <si>
    <t>ASTRAL Bodenablauf Kunststoff - Höhe 120 mm</t>
  </si>
  <si>
    <t>Scheinwerferkabel (Gummi - isoliert) 2 x 6 mm2 - per lfm.</t>
  </si>
  <si>
    <t>Einhänge -Skimmer zu Set SK2 - mit Filterinnenteil verklebt</t>
  </si>
  <si>
    <t>Einbauscheinwerfer 50 Watt - 12 V. mit Einbautopf, Folienflansch</t>
  </si>
  <si>
    <t>NEPTUN - Scheinwerfer Dichtung (Lippe) extra für Stahlmantelbecken</t>
  </si>
  <si>
    <t>NEPTUN Unterwasserscheinwerfer Kunststoff - 300 Watt/12 Volt</t>
  </si>
  <si>
    <t>NEPTUN - Dichtung für Flanschset (Wandurchführung) 85 x 52 x 2 mm</t>
  </si>
  <si>
    <t>NEPTUN - Dichtung für Bodenablauf A=135 I=102 x 2 mm</t>
  </si>
  <si>
    <t>NEPTUN - Skimmer Dichtung (Lippe) extra für Stahlmantelbecken</t>
  </si>
  <si>
    <t>NEPTUN - Flansch ABS zu Bodenablauf</t>
  </si>
  <si>
    <t>NEPTUN Unterwasserscheinwerfer Flachdichtung 25x20x1 (05.501.057)</t>
  </si>
  <si>
    <t>NEPTUN Unterwasserscheinwerfer O-Ring EPDM /100x7</t>
  </si>
  <si>
    <t>Wasserstandsregler mechanisch - für Beton-, Folien und Fliese.</t>
  </si>
  <si>
    <t>BRIO LED WEM40K - WARM WEISS</t>
  </si>
  <si>
    <t>BRIO LED WEM40 - KALT WEISS</t>
  </si>
  <si>
    <t>BRIO LED WEX30 - RGB</t>
  </si>
  <si>
    <t>BRIO RC+ - RGB LED Steuergerät mit Ferbedienung</t>
  </si>
  <si>
    <t>ASTRAL Edelstahlblende Scheinwerfer - Astral</t>
  </si>
  <si>
    <t>NEPTUN Einlaufdüse 18 mm Edelstahl 1.4571</t>
  </si>
  <si>
    <t>NEPTUN Absauggitter Bodenablauf Edelstahl 1.4571</t>
  </si>
  <si>
    <t>NEPTUN - Edelstahl Abdeckrahmen zu Oberflächenabsauger</t>
  </si>
  <si>
    <t>NEPTUN Einbautopf Scheinwerfer ABS - 300 Watt/12 Volt m. Zubehör</t>
  </si>
  <si>
    <t>NEPTUN - Flanschsatz zu Scheinwerfer ABS - 300 Watt/12 Volt m. Zubehör</t>
  </si>
  <si>
    <t>NEPTUN Edelstahl Einsatz Unterwasserscheinwerfer 1.4571 - 300 Watt/12 Volt m. Zubehör</t>
  </si>
  <si>
    <t>NEPTUN - Abdeckrahmen Oberflächenabsauger Kunststoff</t>
  </si>
  <si>
    <t>NEPTUN Zubehörsäckchen Unterwasserscheinwerfer Neptun 300 W</t>
  </si>
  <si>
    <t>LED LAMPE FLACH - RGB mit Fernbedienung (ohne Einbauzubehör)</t>
  </si>
  <si>
    <t>LED Scheinwerfer LAMPE FLACH - WEISS (ohne Zubehör)</t>
  </si>
  <si>
    <t>LED Scheinwerfer MINI PROJECTOR - WEISS einzeln</t>
  </si>
  <si>
    <t>LED Scheinwerfer MINI PROJECTOR - RGB einzeln</t>
  </si>
  <si>
    <t>LED Scheinwerfer Blende FLACH - Edelstahloptik</t>
  </si>
  <si>
    <t>LED Scheinwerfer - Einbauset ISO (1x Durchführung, 1x Flansch)</t>
  </si>
  <si>
    <t>LED Scheinwerfer Einbauset Stahlwand / Holz - für Mini LED</t>
  </si>
  <si>
    <t>LED Scheinwerfer Blende FLACH - GRAU</t>
  </si>
  <si>
    <t>LED Scheinwerfer Blende FLACH - ANTHRAZIT</t>
  </si>
  <si>
    <t>LED Scheinwerfer Blende FLACH - WEISS</t>
  </si>
  <si>
    <t>NEPTUN Antiwirbeldeckel mit Loch für Bodeneinlaufdüse</t>
  </si>
  <si>
    <t>LED Scheinwerfer MINI PROJECTOR - RGB - inkl. Einbauset Stahlwand</t>
  </si>
  <si>
    <t>LED Scheinwerfer FLACH - WEISS - inkl. Einbauset für Stahlwand</t>
  </si>
  <si>
    <t>LED Scheinwerfer FLACH - RGB - inkl. Einbauset Stahlwand</t>
  </si>
  <si>
    <t>ASTRAL Edelstahlblende inkl. Flansch für Einbauskimmer I + II - kein Salz</t>
  </si>
  <si>
    <t>ASTRAL Edelstahlblende inkl. Flansch für Astral Weithalsskimmer III - kein Salz</t>
  </si>
  <si>
    <t>ASTRAL Edelstahlblende für SLIM Skimmer 500 V4A</t>
  </si>
  <si>
    <t>ASTRAL Edelstahl Flansch für SLIM Skimmer 500 V4A</t>
  </si>
  <si>
    <t>Filterarm Länge 110 mm - für Filterkessel - 3/4 Zoll AG - für DM 400</t>
  </si>
  <si>
    <t>Filterarm Länge 160 mm - für Filterkessel - 3/4 Zoll AG - für DM 500</t>
  </si>
  <si>
    <t>Filterarm Länge 225 mm - für Filterkessel - 3/4 Zoll AG - für DM 600</t>
  </si>
  <si>
    <t>NEPTUN - Flansch Bodenablauf ABS - 05.100.424</t>
  </si>
  <si>
    <t>LED-RGB Ersatzlampe (PAR56) für Einbauscheinwerfer inkl. FB</t>
  </si>
  <si>
    <t>LED SCHEINWERFER (RGB) - komplett mit Einbaunische - inkl. FB</t>
  </si>
  <si>
    <t>LED-RGB Einhängeleuchte, inkl. Fernbedienung</t>
  </si>
  <si>
    <t>LED Scheinwerfer FLACH - WEISS inkl. Einbauset</t>
  </si>
  <si>
    <t>Akku LED Beleuchtung - WEISS</t>
  </si>
  <si>
    <t>Akku LED Beleuchtung - RGB</t>
  </si>
  <si>
    <t>LED Scheinwerfer FLACH - RGB mit Fernbedienung inkl. Einbauset</t>
  </si>
  <si>
    <t>LED Lampe (PAR56) WEISS</t>
  </si>
  <si>
    <t>Fernbedienung (Einzeln) zu LED Scheinwerfer FLACH - RGB</t>
  </si>
  <si>
    <t>Adapter 50 &gt; Kabel zu LED Scheinwerfer FLACH</t>
  </si>
  <si>
    <t>NEPTUN Bodenablauftopf - Ausgang UNTEN 50 mm - kein Zubehör</t>
  </si>
  <si>
    <t>Kontermutter + Dichtung zu Einlaufdüse flach (Polyester)</t>
  </si>
  <si>
    <t>LED Scheinwerfer MINI PROJECTOR - WEISS inkl. Einbauset</t>
  </si>
  <si>
    <t>LED Scheinwerfer MINI PROJECTOR - RGB inkl. Einbauset</t>
  </si>
  <si>
    <t>Wassereinlauftrichter zu Filterinnenverschraubung</t>
  </si>
  <si>
    <t>Einbaunische für Astral Scheinwerfer - inkl. Dichtung/flansch und Schrauben</t>
  </si>
  <si>
    <t>Kabelschutzschlauch - ca. 1 Meter - passend zu Astral Scheinwerfer Einbautopf</t>
  </si>
  <si>
    <t>Ablassschraube zu Solardusche ANGEL</t>
  </si>
  <si>
    <t>Zwiebelringdichtung zu Scheinwerferkabel - variabler Querschnitt von 7,5/9,5/12/14,5 mm (Astral Einbautopf)</t>
  </si>
  <si>
    <t>CHROMA Led Scheinwerfer Einsatz für PAR56 - WEISS</t>
  </si>
  <si>
    <t>BOREA Led Einhängescheinwerfer - WEISS</t>
  </si>
  <si>
    <t>NEPTUN - Oberflächenabsauger Dichtung (Betonbecken)</t>
  </si>
  <si>
    <t>Verlängerung 3-5 cm zu NEPTUN Bodenablauf/Absaugtopf</t>
  </si>
  <si>
    <t>Verlängerung 3 cm für Neptun Mauerdurchführung (zum Einschrauben)</t>
  </si>
  <si>
    <t>NEPTUN - Abdeckblende ABS zu Bodenablauf</t>
  </si>
  <si>
    <t>LED-SCHEINWERFER (WEISS) - komplett mit Einbaunische</t>
  </si>
  <si>
    <t>ASTRAL - Blenden Set KS Scheinwerfer weiß (043104)</t>
  </si>
  <si>
    <t>Saugplatte - Scim Vac, zum Bodensaugen Typ Mini</t>
  </si>
  <si>
    <t>OLYMPIC Deckel - oberer Abschluss</t>
  </si>
  <si>
    <t>OLYMPIC Schraubenset - (10 Stück Schrauben)</t>
  </si>
  <si>
    <t>ASTRAL - Dichtung Bodenablauf - groß (043099)</t>
  </si>
  <si>
    <t>Skimmerklappe zu Skimmer Mini / Olympic - 145 mm Brreite</t>
  </si>
  <si>
    <t>ASTRAL Siebkorb für Modell 04306/04307/04308 - (043066)</t>
  </si>
  <si>
    <t>ASTRAL Skimmerklappe (Wehr) L 18,5 x 12,8 cm (04365)</t>
  </si>
  <si>
    <t>Skimmerkorb - Außen 16,2 cm - Typ Mini</t>
  </si>
  <si>
    <t>OLYMPIC Blende A=21,4x20,4cm, I= 14,0x15,0 cm</t>
  </si>
  <si>
    <t>ASTRAL - O-Ring für Birne zu Scheinwerfer (043107)</t>
  </si>
  <si>
    <t>Oberteil (Ventil) zu Brause Polynea (Auslauf)</t>
  </si>
  <si>
    <t>Winterstopfen Gummi - NW 42 - 50 mm AS</t>
  </si>
  <si>
    <t>ASTRAL Kugel, Überwurfmutter, Kugelhalterung-Innenteil, und Durchschlag im Set (Einlaufdüse)</t>
  </si>
  <si>
    <t>Winterstopfen Gummi 2" - NW 56 - 63 mm AS</t>
  </si>
  <si>
    <t>ASTRAL - Dichtungssatz zu Astral Bodeneinlaufdüse</t>
  </si>
  <si>
    <t>ASTRAL - Skimmerwehr für Einbauskimmer 25 Tiefe /Iso (140 x 205)</t>
  </si>
  <si>
    <t>ASTRAL - Flanschblende, Düsenschlüssel und Stopfen im Set</t>
  </si>
  <si>
    <t>ASTRAL Skimmerwehr für Einbauskimmer 25 Tiefe /Iso (140 x 205) ANTHRAZIT</t>
  </si>
  <si>
    <t>OLYMPIC Skimmer Lippendichtung - Aussen 20,2 x 19,2 und Innen 14,2 x 13,2</t>
  </si>
  <si>
    <t>Manometerhalter (mit Entlüfterschraube) zu Astral Filterkessel</t>
  </si>
  <si>
    <t>ASTRAL Entleerung für Filter-Astral (4404010108)</t>
  </si>
  <si>
    <t>Manometer Filteranlage - Anschluss seitlich!</t>
  </si>
  <si>
    <t>Manometer Filteranlage - Anschluss von unten!</t>
  </si>
  <si>
    <t>Filterarm Länge 110 mm - für Filterkessel - 1 Zoll AG - für DM400</t>
  </si>
  <si>
    <t>Filterarm Länge 175 mm - für Filterkessel - 1 Zoll AG per Stk. - für DM500</t>
  </si>
  <si>
    <t>Filterarm Länge 225 mm - für Filterkessel - 1 Zoll AG per Stk - für DM600</t>
  </si>
  <si>
    <t>Manschetten-Dichtung - für Filterkessel (geteilter Kessel)</t>
  </si>
  <si>
    <t>O-Ring - für KS-Filter D 400</t>
  </si>
  <si>
    <t>O-Ring für KS-Filter D 500</t>
  </si>
  <si>
    <t>O-Ring für KS-Filter D 600</t>
  </si>
  <si>
    <t>Filterunterteil KS D-400mm - Farbe Orange</t>
  </si>
  <si>
    <t>Filteroberteil-KS D-400mm - Farbe Orange</t>
  </si>
  <si>
    <t>Filterunterteil zu KS-D500 - Farbe Orange</t>
  </si>
  <si>
    <t>Filteroberteil-KS D-500mm - Farbe Orange</t>
  </si>
  <si>
    <t>Filterunterteil zu KS-D600 - Farbe Orange</t>
  </si>
  <si>
    <t>Filteroberteil-KS D-600mm - Farbe Orange</t>
  </si>
  <si>
    <t>ASTRAL Saugplatte für Modell 04306, 04307, 04305 (043067)</t>
  </si>
  <si>
    <t>OLYMPIC Skimmer Grundgehäuse - ohne Zubehör</t>
  </si>
  <si>
    <t>Entlüftung komplett - Zirkel Kessel</t>
  </si>
  <si>
    <t>ASTRAL - Flanschdichtung für Scheinwerfer Midi (Art. Nr. 23102839)</t>
  </si>
  <si>
    <t>ASTRAL Scheinwerfer KS Ersatzdichtung = 2 Stück zu Einbautopf</t>
  </si>
  <si>
    <t>ASTRAL - Flansch für ASTRAL Scheinwerfer + Schrauben (ohne Dichtung)</t>
  </si>
  <si>
    <t>ASTRAL - Flansch für Pooldoktor Scheinwerfer (ohne Dichtung)</t>
  </si>
  <si>
    <t>ASTRAL - Dichtung per Stück für Pooldoktor Scheinwerfertopf (300 Watt-ohne Dichtung)</t>
  </si>
  <si>
    <t>Skimmerkorb - Außen 16,2 cm - WEKA</t>
  </si>
  <si>
    <t>Mittelstück für Filterkreuz - für Filterarm 1"</t>
  </si>
  <si>
    <t>Mittelstück für Filterkreuz - für Filterarm 3/4" - zu geteilter Kessel SFP</t>
  </si>
  <si>
    <t>Filteranschlußset 1 1/2" - Verbindung von Kessel zum 6-Wegeventil, inkl. O-Ring</t>
  </si>
  <si>
    <t>Filterinnenverschraubung 1 1/2" AG - für Sandfilterkessel (ohne Verrohrung u. Mittelstück)</t>
  </si>
  <si>
    <t>Filter-Außenverschraubung 1 1/2" AG - für Sandfilterkessel + O-Ring</t>
  </si>
  <si>
    <t>Edelstahl - Mauerdurchführung 240 mm</t>
  </si>
  <si>
    <t>Edelstahl - Flanschdüse V4A zu Mauerdurchführung</t>
  </si>
  <si>
    <t>Edelstahl - Skimmer V4A(A100)</t>
  </si>
  <si>
    <t>Edelstahl - Flanschsatz zu Skimmer V4A</t>
  </si>
  <si>
    <t>Edelstahl - Wasserstandsregler mechanisch zu Edelstahlskimmer</t>
  </si>
  <si>
    <t>Edelstahl - Saugplatte zu Skimmer V4A</t>
  </si>
  <si>
    <t>Edelstahl - Bodenablauftopf V4A</t>
  </si>
  <si>
    <t>Edelstahl - Flanschsatz zu Bodenablauftopf V4A eckiger Deckel</t>
  </si>
  <si>
    <t>Edelstahl - Unterwasserscheinwerfer V4A komplett</t>
  </si>
  <si>
    <t>Edelstahl - Flanschsatz zu Unterwasserscheinwerfer V4A</t>
  </si>
  <si>
    <t>Edelstahl - Kabelanschlussdose V4A</t>
  </si>
  <si>
    <t>Edelstahl - Kabelschutzschlauch zu Unterwasserscheinwerfer V4A</t>
  </si>
  <si>
    <t>ASTRAL Mauerdurchführung KS L250mm</t>
  </si>
  <si>
    <t>ASTRAL Skimmer Modell Slim 500 V203/09, V4A</t>
  </si>
  <si>
    <t>Blende zu Skimmer V4A</t>
  </si>
  <si>
    <t>Bodenablauf , 195 mm V4A, mit rundem Deckel mit Bohrungen</t>
  </si>
  <si>
    <t>Edelstahl - Flanschsatz zu Bodenablauftopf V4A runder Deckel</t>
  </si>
  <si>
    <t>Einlaufdüse V4A, L = 70 mm, 1 1/2" A.G</t>
  </si>
  <si>
    <t>Mauerdurchführung spezial</t>
  </si>
  <si>
    <t>Folienflansch spezial</t>
  </si>
  <si>
    <t>Einlaufdüse in V4A poliert</t>
  </si>
  <si>
    <t>Boden - Absaugdüse in V4A poliert</t>
  </si>
  <si>
    <t>KS-Tülle inkl. O-Ring für Boden - Absaugdüse</t>
  </si>
  <si>
    <t>Bodeneinlaufdüse in V4A poliert (2teilig) - regulierbar, 2" A.G, inkl. Flansch</t>
  </si>
  <si>
    <t>Reduziernippel AG 1/2"" auf / IG 3/8" - passend zu Idegis Regelungen</t>
  </si>
  <si>
    <t>Skimmer Modell Slim 650 V193/10, V4A</t>
  </si>
  <si>
    <t>Edelstahl-Einlaufdüsenset für Mauerbecken - Folie</t>
  </si>
  <si>
    <t>PREMIUM Edelstahl Bodenablauf für Mauerbecken - Folie</t>
  </si>
  <si>
    <t>NEPTUN Edelstahl-Einbauskimmerset für Mauerbecken - Folie</t>
  </si>
  <si>
    <t>NEPTUN Edelstahl-Einbauscheinwerferset für Mauerbecken - Folie</t>
  </si>
  <si>
    <t>NEPTUN Edelstahl-Einlaufdüsenset mit 65 mm Wanddurchführung - Folie</t>
  </si>
  <si>
    <t>Kunststoff Rollrost bis 200 mm Breite / 35 mm Höhe, weiss, aus Hart - PVC, per lfm</t>
  </si>
  <si>
    <t>Kunststoff Rollrost bis 250 mm Breite / 35 mm Höhe, weiss, aus Hart - PVC, per lfm</t>
  </si>
  <si>
    <t>Kunststoff Rollrost bis 300 mm Breite / 35 mm Höhe, weiss, aus Hart - PVC, per lfm</t>
  </si>
  <si>
    <t>Gitterstab Polypropylen weiß - H 22 - B 195</t>
  </si>
  <si>
    <t>Gitterstab Polypropylen weiß - H 22 - B 245</t>
  </si>
  <si>
    <t>Gitterstab Polypropylen weiß - H 22 - B 295</t>
  </si>
  <si>
    <t>Gitterstab Polypropylen weiß - H 35 - B 195</t>
  </si>
  <si>
    <t>Gitterstab Polypropylen weiß - H 35 - B 245</t>
  </si>
  <si>
    <t>Überlauf Gitterstab Polypropylen weiß, B = 295 mm, H 35 mm, 1 Lfm. = 45 Stk.,</t>
  </si>
  <si>
    <t>Überlauf Eckteil 90° Polypropylen weiß, B = 195 mm, H 22 mm</t>
  </si>
  <si>
    <t>Überlauf Eckteil 90° Polypropylen weiß, B = 245 mm, H 22 mm</t>
  </si>
  <si>
    <t>Kunststoff Rollrost bis 200 mm Breite / 25 mm Höhe, weiss, aus Hart - PVC, per lfm</t>
  </si>
  <si>
    <t>Kunststoff Rollrost bis 250 mm Breite / 25 mm Höhe, weiss, aus Hart - PVC, per lfm</t>
  </si>
  <si>
    <t>Kunststoff Rollrost bis 300 mm Breite / 25 mm Höhe, weiss, aus Hart - PVC, per lfm</t>
  </si>
  <si>
    <t>Ecke zu Rollrost bis 200 mm Breite / 25 mm Höhe, weiss, aus Hart - PVC, per Stück</t>
  </si>
  <si>
    <t>Ecke zu Rollrost bis 250 mm Breite / 25 mm Höhe, weiss, aus Hart - PVC, per Stück</t>
  </si>
  <si>
    <t>Ecke zu Rollrost bis 300 mm Breite / 25 mm Höhe, weiss, aus Hart - PVC, per Stück</t>
  </si>
  <si>
    <t>Ecke zu Rollrost bis 200 mm Breite / 35 mm Höhe, weiss, aus Hart - PVC, per Stück</t>
  </si>
  <si>
    <t>Ecke zu Rollrost bis 250 mm Breite / 35 mm Höhe, weiss, aus Hart - PVC, per Stück</t>
  </si>
  <si>
    <t>Ecke zu Rollrost bis 300 mm Breite / 35 mm Höhe, weiss, aus Hart - PVC, per Stück</t>
  </si>
  <si>
    <t>20% Farbaufschlag für Rollrost aus Hart-PVC - statt weiss</t>
  </si>
  <si>
    <t>Überlaufrinne - Modul Stein 1000/240/182-162 mm</t>
  </si>
  <si>
    <t>Flüsterablauf universal zu Modul Stein</t>
  </si>
  <si>
    <t>Flex-Fit PVC-Übergangsverschraubung - Klemm x Klebemuffe</t>
  </si>
  <si>
    <t>Flex-Fit PVC-Übergangsverschraubung - Klemm x 1 1/2 AG</t>
  </si>
  <si>
    <t>Flex-Fit PVC-Übergangsverschraubung, x 1 1/2 Innengewinde</t>
  </si>
  <si>
    <t>Flex-Fit PVC-Verschraubung - DA 50, Klemm x Klemm</t>
  </si>
  <si>
    <t>Flex-Fit PVC-Übergangswinkel 90 - DA 50, Klebemuffe x Klemm</t>
  </si>
  <si>
    <t>Flex-Fit PVC-Übergangswinkel 90 - DA 50, Klemm x Klemm</t>
  </si>
  <si>
    <t>Flex-Fit PVC-Übergangsstück T-Stk., Klemm x Klemm x Klemm</t>
  </si>
  <si>
    <t>Flex-Fit PVC-Übergangsstück T-Stk. , Klebe x Klemm x Klebe</t>
  </si>
  <si>
    <t>Fittingspaket MAXI passend bei Lisboa 750 Filteranlage</t>
  </si>
  <si>
    <t>Rückschlagventil S6 - Transparent</t>
  </si>
  <si>
    <t>Doppelschlauchtülle NW 32 x NW 32 weiß</t>
  </si>
  <si>
    <t>Schlauchtülle NW 38, Winkel 90° x 1 1/2 " A.G.</t>
  </si>
  <si>
    <t>PVC - Rohr DA16 - per lfm</t>
  </si>
  <si>
    <t>PVC - Rohr DA20 - per lfm</t>
  </si>
  <si>
    <t>Rohrklemme DA20 (für Gegenstrom- u. Massageanlage)</t>
  </si>
  <si>
    <t>PVC - Rohr DA25 - per lfm</t>
  </si>
  <si>
    <t>PVC - Rohr DA32 - per lfm</t>
  </si>
  <si>
    <t>PVC - Winkel 90° D63 - 2 " AG</t>
  </si>
  <si>
    <t>PVC - Kreuz DA50</t>
  </si>
  <si>
    <t>PVC - Kreuz D 63</t>
  </si>
  <si>
    <t>PVC - Winkel 90° DA 32</t>
  </si>
  <si>
    <t>PVC - Kugelhahn D90</t>
  </si>
  <si>
    <t>Winkel 90° DA32 - (D25)</t>
  </si>
  <si>
    <t>Ü-Muffenippel 12/16 x 3/8" (Jet -Luftventil)</t>
  </si>
  <si>
    <t>Einlegeteil DA63 - 3/4 Zoll</t>
  </si>
  <si>
    <t>Ü-Muffenippel D50 /40 - 5/4 " AG</t>
  </si>
  <si>
    <t>PVC - Rohr DA40 - per lfm</t>
  </si>
  <si>
    <t>PVC - Reduktion D63 - 40</t>
  </si>
  <si>
    <t>PVC - Reduktion DA50-32</t>
  </si>
  <si>
    <t>PVC - Rohr DA50 - per LFM</t>
  </si>
  <si>
    <t>PVC - Rohr DA63 - per LFM</t>
  </si>
  <si>
    <t>Flex- Klebeschlauch DA50 - (Bund 25 lfm)</t>
  </si>
  <si>
    <t>LAUFMETER - PVC - Klebeschlauch DA50 - per LFM</t>
  </si>
  <si>
    <t>DA63!! Flex- Klebeschlauch DA63 - (Bund 25 lfm)</t>
  </si>
  <si>
    <t>DA63!! per LAUFMETER - Flex- Klebeschlauch DA63</t>
  </si>
  <si>
    <t>PVC - Klebeschlauch DA75 (nur Bund mit 25 lfm)</t>
  </si>
  <si>
    <t>PVC - Winkel 90° D50</t>
  </si>
  <si>
    <t>PVC - Winkel 90° D63</t>
  </si>
  <si>
    <t>PVC - Winkel 90° D75</t>
  </si>
  <si>
    <t>PVC - Winkel 90° Klebe D50 - 1 1/2 " AG</t>
  </si>
  <si>
    <t>PVC - Winkel 90° Klebe D50 - 2 " AG</t>
  </si>
  <si>
    <t>PVC - Winkel 45° D50</t>
  </si>
  <si>
    <t>PVC - Winkel 45° D63</t>
  </si>
  <si>
    <t>PVC - Winkel 45° D75</t>
  </si>
  <si>
    <t>PVC - T-Stück 90° D50</t>
  </si>
  <si>
    <t>PVC - T-Stück 90° D63</t>
  </si>
  <si>
    <t>PVC - T-Stück 90° D75</t>
  </si>
  <si>
    <t>PVC - Muffe D50</t>
  </si>
  <si>
    <t>PVC - Muffe D63</t>
  </si>
  <si>
    <t>PVC - Muffe D75</t>
  </si>
  <si>
    <t>PVC - Verschraubung D50 / D50</t>
  </si>
  <si>
    <t>PP Muffe 3/4" IG x 3/4" IG PN10</t>
  </si>
  <si>
    <t>PVC - Verschraubung D63 / D63</t>
  </si>
  <si>
    <t>PVC - Verschraubung D75 / D75</t>
  </si>
  <si>
    <t>PVC - Verschraubung D50 / - 1 1/2" AG (Außengewinde)</t>
  </si>
  <si>
    <t>PVC - Verschraubung D63 / 2 Zoll Außengewinde</t>
  </si>
  <si>
    <t>PVC - Ü-Nippel DA50 - 6/4 Zoll Außengewinde</t>
  </si>
  <si>
    <t>PVC - Ü-Nippel D50/DA63 - 2 Zoll Außengewinde</t>
  </si>
  <si>
    <t>PVC - Übergangsstück - Klebemuffe D50 - 1,5 Zoll IG</t>
  </si>
  <si>
    <t>PVC - Übergangsstück Klebemuffe D63 - 2 IG</t>
  </si>
  <si>
    <t>PVC - Kappe D50</t>
  </si>
  <si>
    <t>PVC - Kappe D63</t>
  </si>
  <si>
    <t>PVC - Stopfen 1 1/2 " - Aussengewinde</t>
  </si>
  <si>
    <t>PVC - Reduktion DA50/40</t>
  </si>
  <si>
    <t>Reduktion DA63 / D50</t>
  </si>
  <si>
    <t>PVC - Reduktion D75/63</t>
  </si>
  <si>
    <t>PVC - Rohrklemmen DA50</t>
  </si>
  <si>
    <t>PVC - Rohrklemmen DA63</t>
  </si>
  <si>
    <t>PVC - Rohrklemmen DA75</t>
  </si>
  <si>
    <t>PVC - Einlegeteil DA50 - 1/2 Zoll</t>
  </si>
  <si>
    <t>PVC - Einlegeteil DA50 - 3/4 Zoll</t>
  </si>
  <si>
    <t>TEFLONBAND</t>
  </si>
  <si>
    <t>Übergangsmuffe (zu Massagetopf)</t>
  </si>
  <si>
    <t>PVC - Kugelhahn D50</t>
  </si>
  <si>
    <t>D63!! - PVC - Kugelhahn D63</t>
  </si>
  <si>
    <t>PVC - Kugelhahn D75</t>
  </si>
  <si>
    <t>PVC - 3-Wege Kugelhahn D50</t>
  </si>
  <si>
    <t>3-Wege Kugelhahn D63</t>
  </si>
  <si>
    <t>PVC - Rückschlagventil D50</t>
  </si>
  <si>
    <t>PVC - Rückschlagventil D63</t>
  </si>
  <si>
    <t>PVC - Rückschlagventil D75</t>
  </si>
  <si>
    <t>PVC - Rückschlagventil D50 mit 3/4 IG für Ablassventil</t>
  </si>
  <si>
    <t>PVC - Ablassventil 3/4 AG mit Klickanschluss</t>
  </si>
  <si>
    <t>PVC - Ablassventil 1/4 AG x NW 10 (Pumpenentleerung)</t>
  </si>
  <si>
    <t>PVC - Reduktion D63 -1/2" IG</t>
  </si>
  <si>
    <t>PVC - Kleber, Tube 125g</t>
  </si>
  <si>
    <t>PVC - Kleber, Dose 500 Gramm</t>
  </si>
  <si>
    <t>PVC - Kleber, Dose 1000gr</t>
  </si>
  <si>
    <t>Reiniger, Dose 125 ml.</t>
  </si>
  <si>
    <t>PVC - Reiniger - GROSS - 1000ml</t>
  </si>
  <si>
    <t>PVC - Schlauchübergang DA50 Klebe - 38 mm</t>
  </si>
  <si>
    <t>PVC - Schlauchübergang 1 1/2" AG - 38 mm</t>
  </si>
  <si>
    <t>PVC - Schlauchübergang AG 6/4 - 32/38 mm</t>
  </si>
  <si>
    <t>Doppelschlauchtülle NW 38 x NW 38 weiß</t>
  </si>
  <si>
    <t>Schlauchklemme 38 mm - per. Stk</t>
  </si>
  <si>
    <t>Schwimmschlauch mit Muffe NW 38 - Preis per Teile a 150 cm</t>
  </si>
  <si>
    <t>Flansch und Dichtung zu Astral Einlaufdüse</t>
  </si>
  <si>
    <t>PVC - Reduzierwinkel 90° Muffe 50 &gt; 40 Klebe</t>
  </si>
  <si>
    <t>PVC - Stopfen 2 " AG</t>
  </si>
  <si>
    <t>PVC- Winkel 90° - D 63 - IG 2 "</t>
  </si>
  <si>
    <t>PVC - Winkel 90° D 50 - IG 1 1/2 "</t>
  </si>
  <si>
    <t>Gewindereduktion DA50 - 1" IG</t>
  </si>
  <si>
    <t>Übergangsmuffe D40 - 1 1/4 Zoll IG verstärkt</t>
  </si>
  <si>
    <t>Anbohrschelle D50 - 3/4 Zoll IG</t>
  </si>
  <si>
    <t>Anbohrschelle D50 - 1/2 Zoll - für Sonden</t>
  </si>
  <si>
    <t>Anbohrschelle D63 -1/2 - für Sonden</t>
  </si>
  <si>
    <t>Tangit UNI-LOCK Gewindedichtfaden</t>
  </si>
  <si>
    <t>Reduktion DA32/20</t>
  </si>
  <si>
    <t>Winkel 90° - Aussen DA 32</t>
  </si>
  <si>
    <t>PVC - Bogen 90° D50</t>
  </si>
  <si>
    <t>PVC - Bogen 90° D63</t>
  </si>
  <si>
    <t>PVC - Bogen 90° D75</t>
  </si>
  <si>
    <t>Bypass-Set DA 50</t>
  </si>
  <si>
    <t>FP - PVC-Rohr DA 50</t>
  </si>
  <si>
    <t>ASTRAL Stopfen 1 1/2'' mit O-Ring</t>
  </si>
  <si>
    <t>Astral Stopfen KS mit O-Ring 2"</t>
  </si>
  <si>
    <t>Muffennippel zu Luftventil (Massageanlage)</t>
  </si>
  <si>
    <t>Reduktion KS 2"AG x 11/2"IG</t>
  </si>
  <si>
    <t>ASTRAL - Flanschblende für KS-Düse</t>
  </si>
  <si>
    <t>PVC - Kappe / Stopfen 3/8 " - Innengewinde - Entleerung</t>
  </si>
  <si>
    <t>PVC - Stopfen 3/8 " - Aussengewinde</t>
  </si>
  <si>
    <t>PVC - Stopfen 1/2 " - Aussenegewinde</t>
  </si>
  <si>
    <t>PVC - Stopfen 3/4 " - Aussenegewinde</t>
  </si>
  <si>
    <t>PVC - T-Stück 45° D50</t>
  </si>
  <si>
    <t>PVC - T-Stück 45° D63</t>
  </si>
  <si>
    <t>PVC - T-Stück 45° D75</t>
  </si>
  <si>
    <t>PVC - Bundbuchse DA 50 (bei Kugelhahn)</t>
  </si>
  <si>
    <t>O-Ringe - EPDM für Verschraubung DN 40 für DA 50 Fittinge</t>
  </si>
  <si>
    <t>O-Ringe - EPDM für Verschraubung DN 50 für DA 63 Fittinge</t>
  </si>
  <si>
    <t>PVC - Schlauchübergang DA50 Klebe - 32/38 mm</t>
  </si>
  <si>
    <t>PVC - Bundbuchse D63 (Kugelhahn))</t>
  </si>
  <si>
    <t>PVC - Bundbuchse D75 (Kugelhahn))</t>
  </si>
  <si>
    <t>Bypass-Set für Salzanlage, UV oder Wärmetauscher</t>
  </si>
  <si>
    <t>Kappe D75</t>
  </si>
  <si>
    <t>O-Ringe - EPDM für Verschraubung DN 75 für DA 75 Fittinge</t>
  </si>
  <si>
    <t>T-Stück 90° D50 - 1,5" IG - D50 (für Entlüfter)</t>
  </si>
  <si>
    <t>PVC - Reduktion DA90/75</t>
  </si>
  <si>
    <t>PVC - Sichtglas DA 50</t>
  </si>
  <si>
    <t>PVC - Sichtglas DA 63</t>
  </si>
  <si>
    <t>PVC - Kleber, Dose 250g</t>
  </si>
  <si>
    <t>Verschraubungsset zu Wärmepumpe (2Stück)</t>
  </si>
  <si>
    <t>12,5 FLM - Flex- Klebeschlauch DA50</t>
  </si>
  <si>
    <t>Kleber GEBSOLBLUE PRO - 250ml</t>
  </si>
  <si>
    <t>POOL MASTIC - 290ml</t>
  </si>
  <si>
    <t>MASTIC REPAIR - 2 Komponenten EPOXY</t>
  </si>
  <si>
    <t>REPARATUR - BAND</t>
  </si>
  <si>
    <t>REPARATUR - STREIFEN</t>
  </si>
  <si>
    <t>FILETPLAST - PVC Gewindeabdichtung</t>
  </si>
  <si>
    <t>SCHLEIF - BAND</t>
  </si>
  <si>
    <t>Pool Leckage Dichtmittel</t>
  </si>
  <si>
    <t>Muffe D20</t>
  </si>
  <si>
    <t>Fittingspaket STANDARD</t>
  </si>
  <si>
    <t>Installations-Paket - BOMBA</t>
  </si>
  <si>
    <t>Installations-Paket - MASSAGE</t>
  </si>
  <si>
    <t>PVC - Rohr DA50 - TRANSPARENT per lfm</t>
  </si>
  <si>
    <t>Installations-Paket - STAHLWAND - (für Filteranlage)</t>
  </si>
  <si>
    <t>PVC - Reiniger - KLEIN</t>
  </si>
  <si>
    <t>ANTHRAZIT !!!! ASTRAL Einlaufdüse 2 AG/DA 50 mit Folienflansch</t>
  </si>
  <si>
    <t>ANTHRAZIT !!!! Einlaufdüse KS Blende D 105mm 1 1/2 " AG</t>
  </si>
  <si>
    <t>ASTRAL Einlaufdüse KS Blende D 105mm 1 1/2 " AG</t>
  </si>
  <si>
    <t>ANTHRAZIT !!!! ASTRAL Einbauskimmer (in der Mauer)</t>
  </si>
  <si>
    <t>ANTHRAZIT !!!! ASTRAL - Oberflächenabsauger SLIM 500 KS</t>
  </si>
  <si>
    <t>ANTHRAZIT !!!! ASTRAL Bodenablauf Kunststoff - groß - Höhe 170 mm</t>
  </si>
  <si>
    <t>ANTHRAZIT !!!! ASTRAL Bodenablauf Kunststoff - Höhe 120 mm</t>
  </si>
  <si>
    <t>ANTHRAZIT !!! ASTRAL BLENDE Scheinwerfer - Astral</t>
  </si>
  <si>
    <t>PVC - Kugelhahn D50 - ORANGE</t>
  </si>
  <si>
    <t>INNENHÜLLE Rundbecken PVC 0,8mm ø3,50m H 150 cm - BLAU, Keilbiese</t>
  </si>
  <si>
    <t>INNENHÜLLE Rundbecken PVC 0,8mm ø4,00m H 150 cm - BLAU; Keilbiese</t>
  </si>
  <si>
    <t>INNENHÜLLE Rundbecken PVC 0,8mm ø4,50m H 150 cm - BLAU, Keilbiese</t>
  </si>
  <si>
    <t>INNENHÜLLE Rundbecken PVC 0,8mm ø5,00m H 150 cm - BLAU, Keilbiese</t>
  </si>
  <si>
    <t>INNENHÜLLE Rundbecken PVC 0,8mm ø6,00m H 150 cm - BLAU, Keilbiese</t>
  </si>
  <si>
    <t>INNENHÜLLE Halboval Form PVC 0,8mm ø6,00 x 3,0m H 150 cm - BLAU, Keilbiese</t>
  </si>
  <si>
    <t>INNENHÜLLE Halboval Form PVC 0,8mm ø7,00 x 3,5m H 150 cm - BLAU, Keilbiese</t>
  </si>
  <si>
    <t>INNENHÜLLE Halboval Form PVC 0,8mm ø8,00 x 4,0m H 150 cm - BLAU, Keilbiese</t>
  </si>
  <si>
    <t>INNENHÜLLE Halboval Form PVC 0,8mm ø9,00 x 4,5m H 150 cm - BLAU, Keilbiese</t>
  </si>
  <si>
    <t>INNENHÜLLE Halboval Form PVC 0,8mm ø10,00 x 5,0m H 150 cm - BLAU, Keilbiese</t>
  </si>
  <si>
    <t>INNENHÜLLE Ovalbecken PVC 0,8mm ø6,00 x 3,00m H 150 cm - BLAU, Keilbiese</t>
  </si>
  <si>
    <t>INNENHÜLLE Ovalbecken PVC 0,8mm ø7,00 x 3,50m H 150 cm - BLAU, Keilbiese</t>
  </si>
  <si>
    <t>INNENHÜLLE Ovalbecken PVC 0,8mm ø8,00 x 4,00m H 150 cm - BLAU, Keilbiese</t>
  </si>
  <si>
    <t>INNENHÜLLE Ovalbecken PVC 0,8mm ø9,00 x 4,0m H 150 cm - BLAU, Keilbiese</t>
  </si>
  <si>
    <t>INNENHÜLLE Ovalbecken PVC 0,8mm ø10,00 x 5,0m H 150 cm - BLAU, Keilbiese</t>
  </si>
  <si>
    <t>HIT Innenhülle 0,8mm - ECKIG - 800 x 400 x 150 - Mod 3 - MOSAIK blau od.sand od. grau</t>
  </si>
  <si>
    <t>HIT Innenhülle 0,8mm - ECKIG - 700 x 350 x 150 - Mod 3 - MOSAIK blau od.sand od. grau</t>
  </si>
  <si>
    <t>HIT Innenhülle 0,8mm - ECKIG - 600 x 300 x 150 - Mod 3 - MOSAIK blau od.sand od. grau</t>
  </si>
  <si>
    <t>Innenhülle 0,8mm - ECKIG - 800 x 400 x 150 - Mod 3 - Farbe WEISS</t>
  </si>
  <si>
    <t>Innenhülle 0,8mm - ECKIG - 700 x 350 x 150 - Mod 3 - Farbe WEISS</t>
  </si>
  <si>
    <t>Innenhülle 0,8mm - ECKIG - 600 x 300 x 150 - Mod 3 - Farbe WEISS</t>
  </si>
  <si>
    <t>Innenhülle 0,8mm - ECKIG - 800 x 400 x 150 - Mod 3 - Farbe HELLBLAU</t>
  </si>
  <si>
    <t>Innenhülle 0,8mm - ECKIG - 700 x 350 x 150 - Mod 3 - Farbe HELLBLAU</t>
  </si>
  <si>
    <t>Innenhülle 0,8mm - ECKIG - 600 x 300 x 150 - Mod 3 - Farbe HELLBLAU</t>
  </si>
  <si>
    <t>Innenhülle 0,8mm - ECKIG - 800 x 400 x 150 - Mod 3 - Farbe TÜRKIS</t>
  </si>
  <si>
    <t>Innenhülle 0,8mm - ECKIG - 700 x 350 x 150 - Mod 3 - Farbe TÜRKIS</t>
  </si>
  <si>
    <t>Innenhülle 0,8mm - ECKIG - 600 x 300 x 150 - Mod 3 - Farbe TÜRKIS</t>
  </si>
  <si>
    <t>Innenhülle 0,8mm - ECKIG - 800 x 400 x 150 - Mod 3 - Farbe GRAU</t>
  </si>
  <si>
    <t>Innenhülle 0,8mm - ECKIG - 700 x 350 x 150 - Mod 3 - Farbe GRAU</t>
  </si>
  <si>
    <t>Innenhülle 0,8mm - ECKIG - 600 x 300 x 150 - Mod 3 - Farbe GRAU</t>
  </si>
  <si>
    <t>Folie 0.80 mm, Sonderanfertigung - SAND, Modell 1 - per m2</t>
  </si>
  <si>
    <t>INNENHÜLLE Rundbecken PVC 0,6mm ø3,00m H 150 cm - BLAU</t>
  </si>
  <si>
    <t>INNENHÜLLE Achtformb. PVC 0,6mm, ø5,25x3,20m, H 150cm - BLAU</t>
  </si>
  <si>
    <t>INNENHÜLLE Rundbecken PVC 0,6mm ø3,60m H 150 cm - BLAU</t>
  </si>
  <si>
    <t>INNENHÜLLE Rundbecken PVC 0,6mm ø4,00m H 150 cm - BLAU</t>
  </si>
  <si>
    <t>INNENHÜLLE Ovalb. PVC 0,6mm, ø6,30x3,60m, H 120 cm - BLAU</t>
  </si>
  <si>
    <t>ABVERKAUF - INNENHÜLLE Ovalb. PVC 0,6mm, ø6,30x3,60m, H 150 cm - BLAU</t>
  </si>
  <si>
    <t>INNENHÜLLE Ovalb. PVC 0,6mm, ø5,30x3,20m, H 150 cm - BLAU</t>
  </si>
  <si>
    <t>INNENHÜLLE Ovalb. PVC 0,6mm, ø6,23x3,60m, H 150 cm - BLAU</t>
  </si>
  <si>
    <t>INNENHÜLLE Ovalb. PVC 0,6mm, ø10,30x5,00m, H 150 cm - BLAU</t>
  </si>
  <si>
    <t>INNENHÜLLE Ovalb. PVC 0,6mm, ø10,30x5,00m, H 120 cm - BLAU</t>
  </si>
  <si>
    <t>INNENHÜLLE Rundbecken PVC 0,6mm ø4,60m Höhe 150 cm - BLAU</t>
  </si>
  <si>
    <t>INNENHÜLLE ohne Biese ø4,57 m - 0,6 mm - Farbe BLAU - Höhe 1,50m, zzgl. Transportkosten</t>
  </si>
  <si>
    <t>INNENHÜLLE ohne Biese ø 5, 48 m - 0,6 mm - Farbe BLAU - Höhe 1,5, zzgl. Transportkosten</t>
  </si>
  <si>
    <t>INNENHÜLLE ohne Biese ø 6,40 m - 0,6 mm - Farbe BLAU - Höhe 1,50, zzgl. Transportkosten</t>
  </si>
  <si>
    <t>INNENHÜLLE ohne Biese ø 7,31 m - 0,6 mm - Farbe BLAU - Höhe 1,50, zzgl. Transportkosten</t>
  </si>
  <si>
    <t>INNENHÜLLE ohne Biese ø 8,23 m - 0,6 mm - Farbe BLAU - Höhe 1,50, zzgl. Transportkosten</t>
  </si>
  <si>
    <t>INNENHÜLLE ohne Biese, Oval 5,48 x 3,65 m - 0,6 mm - Farbe BLAU, zzgl. Transportkosten</t>
  </si>
  <si>
    <t>INNENHÜLLE ohne Biese, Oval 6,40 x 3,65 m - 0,6 mm - Farbe BLAU, zzgl. Transportkosten</t>
  </si>
  <si>
    <t>INNENHÜLLE ohne Biese, Oval 7,31 x 3,65 m - 0,6 mm - Farbe BLAU, zzgl. Transportkosten</t>
  </si>
  <si>
    <t>INNENHÜLLE ohne Biese, Oval 7,31 x 4,57 m - 0,6 mm - Farbe BLAU, zzgl. Transportkosten</t>
  </si>
  <si>
    <t>INNENHÜLLE ohne Biese, Oval 8,22 x 4,57 m - 0,6 mm - Farbe BLAU, zzgl. Transportkosten</t>
  </si>
  <si>
    <t>INNENHÜLLE ohne Biese, Oval 9,14 x 4,57 m - 0,6 mm - Farbe BLAU, zzgl. Transportkosten</t>
  </si>
  <si>
    <t>INNENHÜLLE Ovalb. PVC 0,6mm, ø9,16x4,60m, H 150 cm - BLAU</t>
  </si>
  <si>
    <t>INNENHÜLLE Ovalb. PVC 0,6mm, ø11,00x5,50m, H 150 cm - BLAU</t>
  </si>
  <si>
    <t>Schwimmbad-Vlies - Breite 200 cm - per lfm. (2 m2)</t>
  </si>
  <si>
    <t>VERTIKAL - Folieneinhängeprofil - für senkrechte Montage - L - 120 cm, weiss</t>
  </si>
  <si>
    <t>Spezialprofil für Stahlwand - 120 cm Länge (für Enden)</t>
  </si>
  <si>
    <t>Eckprofil 90° f. Betonkranz - Breite 45 mm, für Folie Modell 3, per Stk</t>
  </si>
  <si>
    <t>INNENHÜLLE Ovalb. PVC 0,6mm, ø5,30x3,20m, H 120 cm - BLAU</t>
  </si>
  <si>
    <t>INNENHÜLLE Ovalb. PVC 0,6mm, ø6,23x3,60m, H 120 cm - BLAU</t>
  </si>
  <si>
    <t>INNENHÜLLE Ovalb. PVC 0,6mm ø11,00x5,50m, H 120 cm - BLAU</t>
  </si>
  <si>
    <t>INNENHÜLLE Rundbecken PVC 0,6mm ø3,20m H 120 cm - BLAU</t>
  </si>
  <si>
    <t>INNENHÜLLE Rundbecken PVC 0,6mm ø5,50m Höhe 150 cm - BLAU</t>
  </si>
  <si>
    <t>INNENHÜLLE Achtformb. PVC 0,6mm, ø9,20x6,00m, H 120 cm - BLAU</t>
  </si>
  <si>
    <t>INNENHÜLLE Rundbecken PVC 0,6mm ø3,60m Höhe 90 cm - BLAU</t>
  </si>
  <si>
    <t>INNENHÜLLE Rundbecken PVC 0,6mm ø4,60m Höhe 120 cm - BLAU</t>
  </si>
  <si>
    <t>INNENHÜLLE Achtformb. PVC 0,6mm, ø8,55x5,00m, H 120 cm - BLAU</t>
  </si>
  <si>
    <t>INNENHÜLLE Achtformb. PVC 0,6mm, ø8,55x5,00m, H 150 cm - BLAU</t>
  </si>
  <si>
    <t>INNENHÜLLE Rundbecken PVC 0,6mm ø3,00m H 120 cm - BLAU</t>
  </si>
  <si>
    <t>INNENHÜLLE Rundbecken PVC 0,6mm ø3,50m H 120 cm - BLAU</t>
  </si>
  <si>
    <t>INNENHÜLLE Rundbecken PVC 0,6mm ø3,60m H 120 cm - BLAU</t>
  </si>
  <si>
    <t>INNENHÜLLE Rundbecken PVC 0,6mm ø4,00m H 120 cm - BLAU</t>
  </si>
  <si>
    <t>INNENHÜLLE Rundbecken PVC 0,6mm ø4,20m H120 cm - BLAU</t>
  </si>
  <si>
    <t>INNENHÜLLE Rundbecken PVC 0,6mm ø4,50m Höhe 120 cm - BLAU</t>
  </si>
  <si>
    <t>INNENHÜLLE Rundbecken PVC 0,6mm ø5,00m Höhe 120 cm - BLAU</t>
  </si>
  <si>
    <t>INNENHÜLLE Rundbecken PVC 0,6mm ø6,00m Höhe 120 cm - BLAU</t>
  </si>
  <si>
    <t>INNENHÜLLE Rundbecken PVC 0,6mm ø5,50m Höhe 120 cm - BLAU</t>
  </si>
  <si>
    <t>INNENHÜLLE Rundbecken PVC 0,6mm ø6,40m Höhe 120 cm - BLAU</t>
  </si>
  <si>
    <t>INNENHÜLLE Rundbecken PVC 0,6mm ø7,00m Höhe 120 cm - BLAU</t>
  </si>
  <si>
    <t>INNENHÜLLE Rundbecken PVC 0,6mm ø8,00m Höhe 120 cm - BLAU</t>
  </si>
  <si>
    <t>INNENHÜLLE Rundbecken PVC 0,6mm ø4,50m Höhe 150 cm - BLAU</t>
  </si>
  <si>
    <t>INNENHÜLLE Rundbecken PVC 0,6mm ø5,00m Höhe 150 cm - BLAU</t>
  </si>
  <si>
    <t>INNENHÜLLE Rundbecken PVC 0,6mm ø6,00m Höhe 150 cm - BLAU</t>
  </si>
  <si>
    <t>INNENHÜLLE Rundbecken PVC 0,6mm ø8,00m Höhe 150 cm - BLAU</t>
  </si>
  <si>
    <t>INNENHÜLLE Rundbecken PVC 0,6mm ø7,00m Höhe 150 cm - BLAU</t>
  </si>
  <si>
    <t>INNENHÜLLE Achtformb. PVC 0,6mm, ø5,25x3,20m, H 120cm - BLAU</t>
  </si>
  <si>
    <t>INNENHÜLLE Achtformb. PVC 0,6mm, ø6,25x3,60m, H 120 cm - BLAU</t>
  </si>
  <si>
    <t>INNENHÜLLE Achtformb. PVC 0,6mm, ø7,25x4,60m, H 120 cm - BLAU</t>
  </si>
  <si>
    <t>INNENHÜLLE Achtformb. PVC 0,6mm, ø6,50x4,20m, H 120 cm - BLAU</t>
  </si>
  <si>
    <t>INNENHÜLLE Achtformb. PVC 0,6mm, ø7,70 x 5,00m, H 120 cm - BLAU</t>
  </si>
  <si>
    <t>INNENHÜLLE Achtformb. PVC 0,6mm, ø6,25x3,60m, H 150 cm - BLAU</t>
  </si>
  <si>
    <t>INNENHÜLLE Achtformb. PVC 0,6mm, ø6,50 x 4,20m, H 150 cm - BLAU</t>
  </si>
  <si>
    <t>INNENHÜLLE Achtformb. PVC 0,6mm, ø7,25x4,60m, H 150 cm - BLAU</t>
  </si>
  <si>
    <t>INNENHÜLLE Ovalb. PVC 0,6mm, ø7,00x3,00m, H 120 cm - BLAU</t>
  </si>
  <si>
    <t>INNENHÜLLE Ovalb. PVC 0,8mm, ø7,00x3,00m, H 120 cm - BLAU</t>
  </si>
  <si>
    <t>INNENHÜLLE Ovalb. PVC 0,6mm, ø7,00x3,50m, H 120 cm - BLAU</t>
  </si>
  <si>
    <t>INNENHÜLLE Ovalb. PVC 0,8mm, ø7,00x3,50m, H 120 cm - BLAU</t>
  </si>
  <si>
    <t>INNENHÜLLE Ovalb. PVC 0,6mm, ø7,37x3,60m, H 120 cm - BLAU</t>
  </si>
  <si>
    <t>INNENHÜLLE Ovalb. PVC 0,6mm, ø8,00x4,00m, H 120 cm - BLAU</t>
  </si>
  <si>
    <t>INNENHÜLLE Ovalb. PVC 0,6mm, ø9,16x4,60m, H 120 cm - BLAU</t>
  </si>
  <si>
    <t>INNENHÜLLE Ovalb. PVC 0,6mm, ø7,00x3,50m, H 150 cm - BLAU</t>
  </si>
  <si>
    <t>INNENHÜLLE Ovalb. PVC 0,6mm, ø7,37x3,60m, H 150 cm - BLAU</t>
  </si>
  <si>
    <t>INNENHÜLLE Ovalb. PVC 0,6mm, ø8,00x4,00m, H 150 cm - BLAU</t>
  </si>
  <si>
    <t>INNENHÜLLE Eckig 6,00x3,00x1,50m, PVC 0,8mm - BLAU, Mod.1</t>
  </si>
  <si>
    <t>INNENHÜLLE Eckig 7,00x4,00x1,50m, PVC 0,8 mm, BLAU, Mod.1</t>
  </si>
  <si>
    <t>INNENHÜLLE Eckig 8,00x4,00x1,50m, PVC 0,8 mm, BLAU, Mod.1</t>
  </si>
  <si>
    <t>INNENHÜLLE Eckig 9,00x4,00x1,50m, PVC 0,8 mm, BLAU, Mod.1</t>
  </si>
  <si>
    <t>INNENHÜLLE Eckig 9,00x5,00x1,50m, PVC 0,8 mm, BLAU, Mod.1</t>
  </si>
  <si>
    <t>INNENHÜLLE Eckig 10,00x5,00x1,50m, PVC 0,8 mm, BLAU, Mod.1</t>
  </si>
  <si>
    <t>HIT- Folie 0.60 mm, Sonderanfertigung - BLAU, per m2, Mod. 3</t>
  </si>
  <si>
    <t>Folie 0.80 mm, Sonderanfertigung - BLAU, Mod. 1 - per m2</t>
  </si>
  <si>
    <t>Folie 0.80 mm, Sonderanfertigung - MARMORBLAU, Mod. 3, per m2</t>
  </si>
  <si>
    <t>Folie 1.00 mm, Sonderanfertigung - BLAU Mod. 1 - per m2</t>
  </si>
  <si>
    <t>INNENHÜLLE Ovalb. PVC 0,8mm, ø6,23x3,60m, H 150 cm - BLAU</t>
  </si>
  <si>
    <t>INNENHÜLLE Ovalb. PVC 0,8mm, ø6,23x3,60m, H 120 cm - BLAU</t>
  </si>
  <si>
    <t>INNENHÜLLE Achtformb. PVC 0,6mm, ø9,20x6,00m, H 150 cm - BLAU</t>
  </si>
  <si>
    <t>INNENHÜLLE Ovalb. PVC 0,8mm, ø7,00x3,50m, H 150 cm - BLAU</t>
  </si>
  <si>
    <t>INNENHÜLLE Rundbecken PVC 0,8mm ø5,00m H 120 cm - BLAU</t>
  </si>
  <si>
    <t>INNENHÜLLE Rundbecken PVC 0,8mm ø6,00m H 120 cm - BLAU</t>
  </si>
  <si>
    <t>INNENHÜLLE Rundbecken PVC 0,8mm ø5,00m H 150 cm - BLAU</t>
  </si>
  <si>
    <t>INNENHÜLLE Rundbecken PVC 0,8mm ø6,00m H 150 cm - BLAU</t>
  </si>
  <si>
    <t>INNENHÜLLE Ovalb. PVC 0,8mm, ø7,37x3,60m, H 120 cm - BLAU</t>
  </si>
  <si>
    <t>INNENHÜLLE Ovalb. PVC 0,8mm, ø8,00x4,00m, H 120 cm - BLAU</t>
  </si>
  <si>
    <t>INNENHÜLLE Ovalb. PVC 0,6mm, ø 9,00 x 5,00m, H 120 cm - BLAU</t>
  </si>
  <si>
    <t>INNENHÜLLE Ovalb. PVC 0,6mm, ø7,50x3,50m, H 150 cm - BLAU</t>
  </si>
  <si>
    <t>INNENHÜLLE Ovalb. PVC 0,8mm, ø7,37x3,60m, H 150 cm - BLAU</t>
  </si>
  <si>
    <t>INNENHÜLLE Ovalb. PVC 0,8mm, ø8,00x4,00m, H 150 cm - BLAU</t>
  </si>
  <si>
    <t>INNENHÜLLE Ovalb. PVC 0,6mm, ø9,00x5,00m, H 150 cm - BLAU</t>
  </si>
  <si>
    <t>Folie 0.80 mm, Sonderanfertigung - BLAU, Mod. 3, per m2</t>
  </si>
  <si>
    <t>Folie 0.80 mm, Sonderanfertigung - WEISS - Mod. 1 - per m2</t>
  </si>
  <si>
    <t>Folie 1,00 mm, Sonderanfertigung - BLAU Mod. 3 - per m2</t>
  </si>
  <si>
    <t>HIT- Folie 0.80 mm, Sonderanfertigung - BLAU, per m2, Mod. 3</t>
  </si>
  <si>
    <t>HIT- Folie 0.80 mm, Sonderanfertigung - HELLBLAU, per m2, Mod. 3</t>
  </si>
  <si>
    <t>HIT- Folie 0.80 mm, Sonderanfertigung - WEISS, per m2, Mod. 3</t>
  </si>
  <si>
    <t>HIT- Folie 0.80 mm, Sonderanfertigung - TÜRKIS, per m2, Mod. 3</t>
  </si>
  <si>
    <t>HIT- Folie 0.80 mm, Sonderanfertigung - SAND, per m2, Mod. 3</t>
  </si>
  <si>
    <t>HIT- Folie 0.80 mm, Sonderanfertigung - GRAU, per m2, Mod. 3</t>
  </si>
  <si>
    <t>HIT- Folie 0.80 mm, Sonderanfertigung - Eck-Treppe</t>
  </si>
  <si>
    <t>HIT- Folie - 100% Aufpreis bei Sonderformen und Tiefenteil und achteckig</t>
  </si>
  <si>
    <t>HIT- Folie 50% Aufpreis bei unterschielichen Höhen/Längen/Breiten</t>
  </si>
  <si>
    <t>HIT- Folie 0.80 mm, Sonderanfertigung - MOSAIK, per m2, Mod. 3</t>
  </si>
  <si>
    <t>INNENHÜLLE Knochenbecken. PVC 0,6mm, ø7,10x4,20m, H 120cm - BLAU</t>
  </si>
  <si>
    <t>INNENHÜLLE Knochenbecken. PVC 0,6mm, ø8,36x5,00m, H 120cm - BLAU</t>
  </si>
  <si>
    <t>Folieneinhängeprofil 200cm Länge - 45 mm Breit/H10 mm</t>
  </si>
  <si>
    <t>Klemmprofil (Kederprofil) für Folie, weiss - Menge 25 lfm</t>
  </si>
  <si>
    <t>Klemmprofil (Kederprofil) für Folie, weiss - Ergänzung per lfm</t>
  </si>
  <si>
    <t>Folieneinhängeprofil - Breite 105 mm, L= 200 cm</t>
  </si>
  <si>
    <t>Eckprofil 90° - Breite 105 mm, für Folie Modell 3 - per Stk</t>
  </si>
  <si>
    <t>INNENHÜLLE Ovalb. PVC 0,6mm, ø 5,00 x 3,00m, H 120 cm - BLAU</t>
  </si>
  <si>
    <t>INNENHÜLLE Ovalb. PVC 0,6mm, ø5,00x3,00m, H 150 cm - BLAU</t>
  </si>
  <si>
    <t>SONDERANFERTIGUNG - Folienauskleidung</t>
  </si>
  <si>
    <t>INNENHÜLLE Rundbecken PVC 0,8mm ø3,00m H 135 cm - BLAU</t>
  </si>
  <si>
    <t>INNENHÜLLE Rundbecken PVC 0,8mm ø3,50m H 135 cm - BLAU</t>
  </si>
  <si>
    <t>INNENHÜLLE Rundbecken PVC 0,8mm ø4,00 m H 135 cm - BLAU</t>
  </si>
  <si>
    <t>INNENHÜLLE Rundbecken PVC 0,8mm ø4,20m H 135 cm - BLAU</t>
  </si>
  <si>
    <t>INNENHÜLLE Rundbecken PVC 0,6mm ø4,20m H 150 cm - BLAU</t>
  </si>
  <si>
    <t>ABVERKAUF - INNENHÜLLE Rundbecken PVC 0,8mm ø4,50m H 135 cm - BLAU</t>
  </si>
  <si>
    <t>INNENHÜLLE Rundbecken PVC 0,8mm ø4,60m H 135 cm - BLAU</t>
  </si>
  <si>
    <t>INNENHÜLLE Rundbecken PVC 0,8mm ø5,00m H 135 cm - BLAU</t>
  </si>
  <si>
    <t>INNENHÜLLE Rundbecken PVC 0,8mm ø5,50m H 135 cm - BLAU</t>
  </si>
  <si>
    <t>INNENHÜLLE Rundbecken PVC 0,8mm ø6,00m H 135 cm - BLAU</t>
  </si>
  <si>
    <t>INNENHÜLLE Rundbecken PVC 0,8mm ø7,00m H 135 cm - BLAU</t>
  </si>
  <si>
    <t>INNENHÜLLE Rundbecken PVC 0,8mm ø8,00m H 135 cm - BLAU</t>
  </si>
  <si>
    <t>INNENHÜLLE Ovalb. PVC 0,6mm, ø8,20x4,20m, H 120 cm - BLAU</t>
  </si>
  <si>
    <t>INNENHÜLLE Ovalb. PVC 0,6mm, ø7,50x3,50m, H 120 cm - BLAU</t>
  </si>
  <si>
    <t>INNENHÜLLE Eckig 7,00x4,00x1,50m, PVC 0,8 mm, SAND, Mod.3</t>
  </si>
  <si>
    <t>INNENHÜLLE Eckig 8,00x4,00x1,50m, PVC 0,8 mm, SAND, Mod.3</t>
  </si>
  <si>
    <t>INNENHÜLLE Eckig 9,00x4,00x1,50m, PVC 0,8 mm, SAND, Mod.3</t>
  </si>
  <si>
    <t>Vlies weiss 300 gr./m2 (50 lfm/ H165 =82,5m2)</t>
  </si>
  <si>
    <t>Vlies weiss 300 gr./m2 (50 lfm/ H200 =100 m2)</t>
  </si>
  <si>
    <t>Folie 0.80 mm, Sonderanfertigung - MARMORBLAU, Mod. 1 - per m2</t>
  </si>
  <si>
    <t>INNENHÜLLE Rundbecken PVC 0,6mm ø3,50m H 150 cm - BLAU</t>
  </si>
  <si>
    <t>Folie 0.80 mm, Sonderanfertigung - SAND, Modell 3 - per m2</t>
  </si>
  <si>
    <t>INNENHÜLLE Ovalb. PVC 0,8mm, ø5,30x3,20m, H 150 cm - BLAU</t>
  </si>
  <si>
    <t>INNENHÜLLE Ovalb. PVC 0,8mm, ø5,30x3,20m, H 120 cm, BLAU</t>
  </si>
  <si>
    <t>Innenhülle / Rundbecken d= 3,50 m, h= 1,50 m, Folie 0,8 mm, SAND</t>
  </si>
  <si>
    <t>Innenhülle / Rundbecken d= 3,50 m, h= 1,20 m, Folie 0,8 mm, SAND</t>
  </si>
  <si>
    <t>INNENHÜLLE Rundbecken PVC 0,6mm ø3,50m H 90 cm - BLAU</t>
  </si>
  <si>
    <t>INNENHÜLLE Eckig 6,00x3,00x1,50m, PVC 0,8 mm, SAND, Mod.3</t>
  </si>
  <si>
    <t>INNENHÜLLE Eckig 9,00x4,00x1,50m, PVC 0,8mm, BLAU, Mod.3</t>
  </si>
  <si>
    <t>INNENHÜLLE Eckig 9,00x5,00x1,50m, PVC 0,8 mm, BLAU, Mod.3</t>
  </si>
  <si>
    <t>INNENHÜLLE Eckig 10,00x5,00x1,50m, PVC 0,8 mm, BLAU, Mod.3</t>
  </si>
  <si>
    <t>Innenhülle / Rundbecken d= 4,00 m, h= 1,50 m, Folie 0,8 mm, SAND</t>
  </si>
  <si>
    <t>INNENHÜLLE Eckig 6,00x3,00x1,50m, PVC 1,0mm - BLAU, Mod.1</t>
  </si>
  <si>
    <t>INNENHÜLLE Eckig 7,00x3,50x1,50m, PVC 1,0mm, BLAU, Mod.1</t>
  </si>
  <si>
    <t>INNENHÜLLE Eckig 8,00x4,00x1,50m, PVC 1,0 mm, BLAU, Mod.1</t>
  </si>
  <si>
    <t>Innenhülle / Rundbecken d= 4,00 m, h= 1,20 m, Folie 0,8 mm - SAND</t>
  </si>
  <si>
    <t>Folie 0.80 mm, Sonderanfertigung - WEISS, Mod. 3, per m2,</t>
  </si>
  <si>
    <t>Innenhülle / Rundbecken d= 4,20 m, h= 1,50 m, Folie 0,8 mm, SAND</t>
  </si>
  <si>
    <t>Innenhülle / Rundbecken d= 4,20 m, h= 1,20 m, Folie 0,8 mm - SAND</t>
  </si>
  <si>
    <t>INNENHÜLLE Ovalb. PVC 0,8mm, ø 5,30x3,20m, H 120 cm - SAND</t>
  </si>
  <si>
    <t>Folie 0.80 mm, Sonderanfertigung - MARMORWEISS, Mod. 3, per m2,</t>
  </si>
  <si>
    <t>Innenhülle / Rundbecken d= 4,50 m, h= 1,50 m, Folie 0,8 mm, SAND</t>
  </si>
  <si>
    <t>INNENHÜLLE Eckig 6,00x3,00x1,50m, PVC 1,0mm - BLAU, Mod.3</t>
  </si>
  <si>
    <t>Innenhülle / Rundbecken d= 4,50 m, h= 1,20 m, Folie 0,8 mm - SAND</t>
  </si>
  <si>
    <t>INNENHÜLLE Ovalb. PVC 0,6mm, ø 4,50 x 3,00m, H 120 cm - BLAU</t>
  </si>
  <si>
    <t>INNENHÜLLE Ovalb. PVC 0,6mm, ø 4,90 x 3,00m, H 120 cm - BLAU</t>
  </si>
  <si>
    <t>Reparatur-Set für Schwimmbecken-Folie aus PVC</t>
  </si>
  <si>
    <t>Folienkleber 170 gr. - Dose mit Pinsel</t>
  </si>
  <si>
    <t>Nahtversiegelung Folie - Tube 38 gr.</t>
  </si>
  <si>
    <t>INNENHÜLLE Eckig 7,00x3,50x1,50m, PVC 0,8 mm, BLAU, Mod.3</t>
  </si>
  <si>
    <t>INNENHÜLLE Rundbecken PVC 0,6mm ø3,50m H 105 cm - BLAU</t>
  </si>
  <si>
    <t>INNENHÜLLE Rundbecken PVC 0,6mm ø4,00m H 90 cm - BLAU</t>
  </si>
  <si>
    <t>INNENHÜLLE Rundbecken PVC 0,6mm ø4,50m Höhe 90 cm - BLAU</t>
  </si>
  <si>
    <t>INNENHÜLLE Ovalb. PVC 0,6mm, ø7,00x3,00m, H 150 cm - BLAU</t>
  </si>
  <si>
    <t>INNENHÜLLE Eckig 6,00x3,00x1,50m, PVC 0,8mm - BLAU, Mod.3</t>
  </si>
  <si>
    <t>INNENHÜLLE Eckig 7,00x4,00x1,50m, PVC 1,0 mm, BLAU, Mod.1</t>
  </si>
  <si>
    <t>INNENHÜLLE Eckig 8,00x4,00x1,50m, PVC 0,8 mm, BLAU, Mod.3</t>
  </si>
  <si>
    <t>INNENHÜLLE Eckig 9,00x4,00x1,50m, PVC 1,0 mm, BLAU, Mod.1</t>
  </si>
  <si>
    <t>INNENHÜLLE Eckig 9,00x5,00x1,50m, PVC 1,0 mm, BLAU, Mod.1</t>
  </si>
  <si>
    <t>INNENHÜLLE Eckig 10,00x5,00x1,50m, PVC 1,0 mm, BLAU, Mod. 1</t>
  </si>
  <si>
    <t>Innenhülle / Rundbecken d= 5,00 m, h= 1,50 m, Folie 0,8 mm, SAND</t>
  </si>
  <si>
    <t>INNENHÜLLE Eckig 7,00x3,50x1,50m, PVC 1,0 mm, BLAU, Mod. 3</t>
  </si>
  <si>
    <t>Innenhülle / Rundbecken d= 5,00 m, h= 1,20 m, Folie 0,8 mm - SAND</t>
  </si>
  <si>
    <t>Folie 0.80 mm, Sonderanfertigung - HELLBLAU, Modell 3 - per m2</t>
  </si>
  <si>
    <t>Folie 0.80 mm, Sonderanfertigung - MARMORWEISS - Mod. 1 - per m2</t>
  </si>
  <si>
    <t>ABVERKAUF - Innenhülle Rundbecken 350 cm DM Höhe 120 - 0,8 mm Farbe Mosaik SAND, EB</t>
  </si>
  <si>
    <t>ABVERKAUF - BAV- Folie 0.80 mm, Sonderanfertigung - BLAU 900x 350x150 Vers.1 ECKIG</t>
  </si>
  <si>
    <t>ABVERKAUF - Sicherheitsnetz Trapez - 1240 - Breiten: 630 und 457 cm</t>
  </si>
  <si>
    <t>ABVERKAUF - Aufblasbare Haube 450 x 300 cm Rand 50 cm - Blau</t>
  </si>
  <si>
    <t>ABVERKAUF - Innenhülle 0,6 mm BLAU zu WEKA Korsika1/CAPRI</t>
  </si>
  <si>
    <t>ABVERKAUF - PHP - Wärmepumpe 33 KW</t>
  </si>
  <si>
    <t>Schutzvlies weiss 300 gr./m2 (10 lfm/ H200 =20 m2)</t>
  </si>
  <si>
    <t>Schutzvlies weiss 300 gr./m2 (15 lfm/ H200 =30 m2)</t>
  </si>
  <si>
    <t>Schutzvlies weiss 300 gr./m2 (20 lfm/ H200 =40 m2)</t>
  </si>
  <si>
    <t>Schutzvlies weiss 300 gr./m2 (25 lfm/ H200 =50 m2)</t>
  </si>
  <si>
    <t>ABVERKAUF - GEOBUBBLE 775 x 275 cm</t>
  </si>
  <si>
    <t>INNENHÜLLE Achtformb. PVC 0,8mm, ø5,25 x 3,20m, H 150cm - SAND</t>
  </si>
  <si>
    <t>INNENHÜLLE Achtformb. PVC 0,8mm, ø5,25 x 3,20m, H 120cm - SAND</t>
  </si>
  <si>
    <t>INNENHÜLLE Achtformb. PVC 0,8mm, ø5,40 x 3,50m, H 150cm - SAND</t>
  </si>
  <si>
    <t>INNENHÜLLE Achtformb. PVC 0,8mm, ø5,40 x 3,50m, H 120cm - SAND</t>
  </si>
  <si>
    <t>Aufpreis für Mindermenge unter 20 m2 Folien Sonderanfertigung</t>
  </si>
  <si>
    <t>Innenhülle / Rundbecken d= 5,50 m, h= 1,50 m, Folie 0,8 mm, SAND</t>
  </si>
  <si>
    <t>Innenhülle / Rundbecken d= 5,50 m, h= 1,20 m, Folie 0,8 mm - SAND</t>
  </si>
  <si>
    <t>INNENHÜLLE Ovalb. PVC 0,6mm, ø 12,00 x 6,00m, H 120 cm - BLAU</t>
  </si>
  <si>
    <t>INNENHÜLLE Ovalb. PVC 0,6mm, ø12,00x6,00m, H 150 cm - BLAU</t>
  </si>
  <si>
    <t>INNENHÜLLE Ovalb. PVC 0,8mm, ø4,90x3,00m, H 120 cm - BLAU</t>
  </si>
  <si>
    <t>INNENHÜLLE Ovalb. PVC 0,8mm, ø4,90x3,00m, H 150 cm - BLAU</t>
  </si>
  <si>
    <t>Aufpreis KEILBIESE 10%</t>
  </si>
  <si>
    <t>PVC- Folienstück blau, zur Reparatur - ca. 1 m2</t>
  </si>
  <si>
    <t>PVC- Folienstück SAND, zur Reparatur - ca. 1 m2</t>
  </si>
  <si>
    <t>ABVERKAUF - Rollabdeckplane 400 x 300 (440x340) + röm. Poly 75x 190 Hellblau</t>
  </si>
  <si>
    <t>INNENHÜLLE Rundbecken PVC 0,6mm ø4,00m H 105 cm - BLAU</t>
  </si>
  <si>
    <t>INNENHÜLLE Rundbecken PVC 0,6mm ø4,50m Höhe 105 cm - BLAU</t>
  </si>
  <si>
    <t>INNENHÜLLE Ovalb. PVC 0,6mm, ø8,20x4,20m, H 150 cm - BLAU</t>
  </si>
  <si>
    <t>INNENHÜLLE Eckig 7,00x4,00x1,50m, PVC 0,8 mm, BLAU, Mod.3</t>
  </si>
  <si>
    <t>Innenhülle / Rundbecken d= 6,00 m, h= 1,50 m, Folie 0,8 mm, SAND</t>
  </si>
  <si>
    <t>INNENHÜLLE Eckig 8,00x4,00x1,50m, PVC 1,0 mm, BLAU, Mod.3</t>
  </si>
  <si>
    <t>Innenhülle / Rundbecken d= 6,00 m, h= 1,20 m, Folie 0,8 mm - SAND</t>
  </si>
  <si>
    <t>HIT- Folie 0.60 mm, Sonderanfertigung - BLAU, per m2, Mod. 1</t>
  </si>
  <si>
    <t>Folie 0.80 mm, Sonderanfertigung - TÜRKIS, Mod. 1 - per m2</t>
  </si>
  <si>
    <t>HIT- Folie 0.80 mm, Sonderanfertigung - BLAU, per m2, Mod. 1</t>
  </si>
  <si>
    <t>HIT- Folie 0.80 mm, Sonderanfertigung - HELLBLAU, per m2, Mod. 1</t>
  </si>
  <si>
    <t>HIT- Folie 0.80 mm, Sonderanfertigung - WEISS, per m2, Mod. 1</t>
  </si>
  <si>
    <t>HIT- Folie 0.80 mm, Sonderanfertigung - TÜRKIS, per m2, Mod. 1</t>
  </si>
  <si>
    <t>INNENHÜLLE Achtformb. PVC 0,8mm, ø6,25 x 3,60m, H 150cm - SAND</t>
  </si>
  <si>
    <t>INNENHÜLLE Achtformb. PVC 0,8mm, ø6,25 x 3,60m, H 120cm - SAND</t>
  </si>
  <si>
    <t>INNENHÜLLE Ovalb. PVC 0,8mm, ø 6,30x3,60m, H 150 cm - SAND</t>
  </si>
  <si>
    <t>INNENHÜLLE Ovalb. PVC 0,8mm, ø 6,30x3,60m, H 120 cm - SAND</t>
  </si>
  <si>
    <t>INNENHÜLLE Ovalb. PVC 0,8mm, ø 5,30x3,20m, H 150 cm - SAND</t>
  </si>
  <si>
    <t>Folie 0.80 mm, 38 Grad beständig - HELLBLAU, Modell 1 - per m2</t>
  </si>
  <si>
    <t>Folie 0.80 mm, 38 Grad beständig - HELLBLAU, Modell 3 - per m2</t>
  </si>
  <si>
    <t>INNENHÜLLE Achtformb. PVC 0,8mm, ø6,50 x 4,20m, H 150cm - SAND</t>
  </si>
  <si>
    <t>INNENHÜLLE Achtformb. PVC 0,8mm, ø6,50 x 4,20m, H 120cm - SAND</t>
  </si>
  <si>
    <t>Desinfektionsmittel für den Untergrund 1000 ml - (Vlies)</t>
  </si>
  <si>
    <t>INNENHÜLLE Achtformb. PVC 0,8mm, ø9,20 x 6,00m, H 150 cm - BLAU</t>
  </si>
  <si>
    <t>INNENHÜLLE Achtformb. PVC 0,8mm, ø9,20 x 6,00m, H 120 cm - BLAU</t>
  </si>
  <si>
    <t>INNENHÜLLE Eckig 7,00x3,50x1,50m, PVC 0,8 mm, SAND, Mod.3</t>
  </si>
  <si>
    <t>INNENHÜLLE Rundbecken PVC 0,8mm ø3,50m H 120 cm - BLAU</t>
  </si>
  <si>
    <t>INNENHÜLLE Rundbecken PVC 0,8mm ø3,50m H 150 cm - BLAU</t>
  </si>
  <si>
    <t>INNENHÜLLE Rundbecken PVC 0,8mm ø5,50m H 120 cm - BLAU</t>
  </si>
  <si>
    <t>INNENHÜLLE Rundbecken PVC 0,8mm ø5,50m H 150 cm - BLAU</t>
  </si>
  <si>
    <t>INNENHÜLLE Eckig 9,00x5,00x1,50m, PVC 0,8 mm, SAND, Mod.3</t>
  </si>
  <si>
    <t>Innenhülle / Rundbecken d= 7,00 m, h= 1,50 m, Folie 0,8 mm - SAND</t>
  </si>
  <si>
    <t>Innenhülle / Rundbecken d= 7,00 m, h= 1,20 m, Folie 0,8 mm - SAND</t>
  </si>
  <si>
    <t>Folie 0.80 mm, Sonderanfertigung - HELLBLAU, Mod. 1 - per m2</t>
  </si>
  <si>
    <t>INNENHÜLLE Ovalb. PVC 0,8mm, ø 7,00x3,50m, H 150 cm - SAND</t>
  </si>
  <si>
    <t>INNENHÜLLE Ovalb. PVC 0,8mm, ø 7,00x3,50m, H 120 cm - SAND</t>
  </si>
  <si>
    <t>INNENHÜLLE Achtformb. PVC 0,8mm, ø7,25 x 4,60m, H 150cm - SAND</t>
  </si>
  <si>
    <t>INNENHÜLLE Achtformb. PVC 0,8mm, ø7,25 x 4,60m, H 120cm - SAND</t>
  </si>
  <si>
    <t>INNENHÜLLE Ovalb. PVC 0,8mm, ø 7,37x3,60m, H 150 cm - SAND</t>
  </si>
  <si>
    <t>INNENHÜLLE Ovalb. PVC 0,8mm, ø 7,37x3,60m, H 120 cm - SAND</t>
  </si>
  <si>
    <t>INNENHÜLLE Ovalb. PVC 0,8mm, ø 7,50x3,50m, H 150 cm - SAND</t>
  </si>
  <si>
    <t>INNENHÜLLE Ovalb. PVC 0,8mm, ø 7,50x3,50m, H 120 cm - SAND</t>
  </si>
  <si>
    <t>INNENHÜLLE Achtformb. PVC 0,8mm, ø7,70 x 5,00m, H 150cm - SAND</t>
  </si>
  <si>
    <t>INNENHÜLLE Achtformb. PVC 0,8mm, ø7,70 x 5,00m, H 120cm - SAND</t>
  </si>
  <si>
    <t>Reparatur-Set für PVC Schwimmbecken-Folie - inkl. Kleber</t>
  </si>
  <si>
    <t>INNENHÜLLE Achtformb. PVC 0,8mm, ø6,25x3,60m, H 120 cm - BLAU</t>
  </si>
  <si>
    <t>INNENHÜLLE Achtformb. PVC 0,8mm, ø6,25x3,60m, H 150 cm - BLAU</t>
  </si>
  <si>
    <t>INNENHÜLLE Eckig 9,00x5,00x1,50m, PVC 1,0 mm, BLAU, Mod.3</t>
  </si>
  <si>
    <t>INNENHÜLLE Eckig 10,00x5,00x1,50m, PVC 1,0 mm, BLAU, Mod. 3</t>
  </si>
  <si>
    <t>INNENHÜLLE Ovalb. PVC 0,8mm, ø 8,00x4,00m, H 150 cm - SAND</t>
  </si>
  <si>
    <t>INNENHÜLLE Ovalb. PVC 0,8mm, ø 8,00x4,00m, H 120 cm - SAND</t>
  </si>
  <si>
    <t>BORDÜRE - angeschweißt. Einzelfertigung. Breite 24 cm - 0,8 mm Stärke, per LFM</t>
  </si>
  <si>
    <t>HIT- Folie 0.80 mm, Sonderanfertigung - SAND, per m2, Mod. 1</t>
  </si>
  <si>
    <t>HIT- Folie 0.80 mm, Sonderanfertigung - GRAU, per m2, Mod. 1</t>
  </si>
  <si>
    <t>HIT- Folie 0.80 mm, Sonderanfertigung - MOSAIK, per m2, Mod. 1</t>
  </si>
  <si>
    <t>INNENHÜLLE Ovalb. PVC 0,8mm, ø 8,20x4,20m, H 150 cm - SAND</t>
  </si>
  <si>
    <t>INNENHÜLLE Ovalb. PVC 0,8mm, ø 8,20x4,20m, H 120 cm - SAND</t>
  </si>
  <si>
    <t>INNENHÜLLE ohne Biese ø 3,65 m - 0,8 mm - Farbe BLAU - Höhe 1,5, zzgl. Transportkosten</t>
  </si>
  <si>
    <t>INNENHÜLLE ohne Biese ø 4,57 m - 0,8 mm - Farbe BLAU - Höhe 1,5, zzgl. Transportkosten</t>
  </si>
  <si>
    <t>INNENHÜLLE ohne Biese ø 5,48 m - 0,8 mm - Farbe BLAU - Höhe 1,5, zzgl. Transportkosten</t>
  </si>
  <si>
    <t>INNENHÜLLE ohne Biese ø 6,40 m - 0,8 mm - Farbe BLAU - Höhe 1,5, zzgl. Transportkosten</t>
  </si>
  <si>
    <t>INNENHÜLLE ohne Biese ø 7,31 m - 0,8 mm - Farbe BLAU - Höhe 1,5, zzgl. Transportkosten</t>
  </si>
  <si>
    <t>INNENHÜLLE Achtformb. PVC 0,8mm, ø8,55 x 5,00m, H 150cm - SAND</t>
  </si>
  <si>
    <t>INNENHÜLLE Achtformb. PVC 0,8mm, ø8,55 x 5,00m, H 120cm - SAND</t>
  </si>
  <si>
    <t>INNENHÜLLE Ovalb. PVC 0,6mm, ø4,90x3,00m, H 150 cm - BLAU</t>
  </si>
  <si>
    <t>INNENHÜLLE Achtformb. PVC 0,6mm, ø4,70 x 3,00m, H 120cm - BLAU</t>
  </si>
  <si>
    <t>Abzug -17% für "BLAU" Folien bis 120 cm Höhe (0,6 und 0,8 mm)</t>
  </si>
  <si>
    <t>Fertigung STANDARD Folie 0,8 mm &gt;120 &lt; 150 cm (Berechnungshöhe)</t>
  </si>
  <si>
    <t>Aufpreis +35% für Folien Höhe ab 150 &gt;180 cm</t>
  </si>
  <si>
    <t>Aufpreis +70% für Folien Höhe ab 181 &gt;210cm</t>
  </si>
  <si>
    <t>INNENHÜLLE Rundbecken PVC 0,8mm ø3,60m H 120 cm - BLAU</t>
  </si>
  <si>
    <t>INNENHÜLLE Rundbecken PVC 0,8mm ø3,60m H 150 cm - BLAU</t>
  </si>
  <si>
    <t>INNENHÜLLE Rundbecken PVC 0,8mm ø4,20m H 120 cm - BLAU</t>
  </si>
  <si>
    <t>INNENHÜLLE Rundbecken PVC 0,8mm ø4,20m H 150 cm - BLAU</t>
  </si>
  <si>
    <t>INNENHÜLLE Rundbecken PVC 0,6mm ø6,40m Höhe 150 cm - BLAU</t>
  </si>
  <si>
    <t>INNENHÜLLE Achtformb. PVC 0,8mm, ø5,40x3,50m, H 120cm - BLAU</t>
  </si>
  <si>
    <t>INNENHÜLLE Achtformb. PVC 0,8mm, ø5,40x3,50m, H 150cm - BLAU</t>
  </si>
  <si>
    <t>INNENHÜLLE Eckig 7,00x4,00x1,50m, PVC 1,0 mm, BLAU, Mod.3</t>
  </si>
  <si>
    <t>INNENHÜLLE Eckig 9,00x4,00x1,50m, PVC 1,0 mm, BLAU, Mod.3</t>
  </si>
  <si>
    <t>INNENHÜLLE Eckig 10,00x5,00x1,50m, PVC 0,8 mm, SAND, Mod.3</t>
  </si>
  <si>
    <t>INNENHÜLLE Ovalb. PVC 0,8mm, ø 9,16x4,60m, H 150 cm - SAND</t>
  </si>
  <si>
    <t>INNENHÜLLE Ovalb. PVC 0,8mm, ø 9,16x4,60m, H 120 cm - SAND</t>
  </si>
  <si>
    <t>INNENHÜLLE Ovalb. PVC 0,8mm, ø6,30x3,60m, H 120 cm - BLAU</t>
  </si>
  <si>
    <t>INNENHÜLLE Ovalb. PVC 0,8mm, ø6,30x3,60m, H 150 cm - BLAU</t>
  </si>
  <si>
    <t>INNENHÜLLE ohne Biese ø 3,65 m - 0,8 mm - Farbe SAND - Höhe 1,50m, zzgl. Transportkosten</t>
  </si>
  <si>
    <t>INNENHÜLLE ohne Biese ø 4,57 m - 0,8 mm - Farbe SAND - Höhe 1,50m, zzgl. Transportkosten</t>
  </si>
  <si>
    <t>INNENHÜLLE ohne Biese ø 5,48 m - 0,8 mm - Farbe SAND - Höhe 1,50m, zzgl. Transportkosten</t>
  </si>
  <si>
    <t>INNENHÜLLE ohne Biese ø 6,40 m - 0,8 mm - Farbe SAND - Höhe 1,50m, zzgl. Transportkosten</t>
  </si>
  <si>
    <t>INNENHÜLLE ohne Biese ø 7,31 m - 0,8 mm - Farbe SAND - Höhe 1,50m</t>
  </si>
  <si>
    <t>INNENHÜLLE ohne Biese, Oval 5,48 x 3,65 m - 0,8 mm - Farbe SAND, zzgl. Transportkosten</t>
  </si>
  <si>
    <t>INNENHÜLLE ohne Biese, Oval 6,40 x 3,65 m - 0,8 mm - Farbe SA , zzgl. Transportkosten</t>
  </si>
  <si>
    <t>INNENHÜLLE ohne Biese, Oval 7,31 x 3,65 m - 0,8 mm - Farbe SAND, zzgl. Transportkosten</t>
  </si>
  <si>
    <t>INNENHÜLLE ohne Biese, Oval 7,31 x 4,57 m - 0,8 mm - Farbe SAND, zzgl. Transportkosten</t>
  </si>
  <si>
    <t>INNENHÜLLE Ovalb. PVC 0,8mm, ø11,00x5,50m, H 120 cm - BLAU</t>
  </si>
  <si>
    <t>INNENHÜLLE Ovalb. PVC 0,8mm, ø11,00x5,50m, H 150 cm - BLAU</t>
  </si>
  <si>
    <t>INNENHÜLLE Achtformb. PVC 0,8mm, ø4,70 x 3,00m, H 120cm - BLAU</t>
  </si>
  <si>
    <t>INNENHÜLLE Achtformb. PVC 0,8mm, ø4,70 x 3,00m, H 150cm - BLAU</t>
  </si>
  <si>
    <t>INNENHÜLLE Rundbecken PVC 0,8mm ø4,60m H 120 cm - BLAU</t>
  </si>
  <si>
    <t>INNENHÜLLE Rundbecken PVC 0,8mm ø4,60m H 150 cm - BLAU</t>
  </si>
  <si>
    <t>INNENHÜLLE Achtformb. PVC 0,8mm, ø8,55x5,00m, H 120 cm - BLAU</t>
  </si>
  <si>
    <t>INNENHÜLLE Achtformb. PVC 0,8mm, ø8,55x5,00m, H 150 cm - BLAU</t>
  </si>
  <si>
    <t>INNENHÜLLE Rundbecken PVC 0,8mm ø3,00m H 120 cm - BLAU</t>
  </si>
  <si>
    <t>INNENHÜLLE Rundbecken PVC 0,8mm ø3,00m H 150 cm - BLAU</t>
  </si>
  <si>
    <t>INNENHÜLLE Rundbecken PVC 0,8mm ø4,00m H 120 cm - BLAU</t>
  </si>
  <si>
    <t>INNENHÜLLE Rundbecken PVC 0,8mm ø4,00m H 150 cm - BLAU</t>
  </si>
  <si>
    <t>INNENHÜLLE Rundbecken PVC 0,8mm ø4,50m H 120 cm - BLAU</t>
  </si>
  <si>
    <t>INNENHÜLLE Rundbecken PVC 0,8mm ø4,50m H 150 cm - BLAU</t>
  </si>
  <si>
    <t>INNENHÜLLE Rundbecken PVC 0,8mm ø7,00m H 120 cm - BLAU</t>
  </si>
  <si>
    <t>INNENHÜLLE Rundbecken PVC 0,8mm ø7,00m H150 cm - BLAU</t>
  </si>
  <si>
    <t>INNENHÜLLE Rundbecken PVC 0,8mm ø8,00m H 120 cm - BLAU</t>
  </si>
  <si>
    <t>INNENHÜLLE Rundbecken PVC 0,8mm ø8,00m H 150 cm - BLAU</t>
  </si>
  <si>
    <t>INNENHÜLLE Achtformb. PVC 0,8mm, ø7,25x4,60m, H 150 cm - BLAU</t>
  </si>
  <si>
    <t>INNENHÜLLE Achtformb. PVC 0,8mm, ø5,25x3,20m, H 120cm - BLAU</t>
  </si>
  <si>
    <t>INNENHÜLLE Achtformb. PVC 0,8mm, ø5,25x3,20m, H 150cm - BLAU</t>
  </si>
  <si>
    <t>INNENHÜLLE Achtformb. PVC 0,8mm, ø7,25x4,60m, H 120 cm - BLAU</t>
  </si>
  <si>
    <t>INNENHÜLLE Achtformb. PVC 0,8mm, ø6,50 x 4,20m, H 120 cm - BLAU</t>
  </si>
  <si>
    <t>INNENHÜLLE Achtformb. PVC 0,8mm, ø6,50 x 4,20m, H 150 cm - BLAU</t>
  </si>
  <si>
    <t>INNENHÜLLE Achtformb. PVC 0,8mm, ø7,70x5,00m, H 120 cm - BLAU</t>
  </si>
  <si>
    <t>INNENHÜLLE Achtformb. PVC 0,8mm, ø7,70x5,00m, H 150 cm - BLAU</t>
  </si>
  <si>
    <t>INNENHÜLLE Ovalb. PVC 0,8mm, ø8,20x4,20m, H 150 cm - BLAU</t>
  </si>
  <si>
    <t>INNENHÜLLE Ovalb. PVC 0,8mm, ø8,20x4,20m, H 120 cm - BLAU</t>
  </si>
  <si>
    <t>INNENHÜLLE Ovalb. PVC 0,8mm, ø9,16x4,60m, H 120 cm - BLAU</t>
  </si>
  <si>
    <t>INNENHÜLLE Ovalb. PVC 0,8mm, ø9,16x4,60m, H 150 cm - BLAU</t>
  </si>
  <si>
    <t>Gewebefolie (1,5 mm) - Ausgleichsbehälter High Level Pool per m2 - UNI Farbe</t>
  </si>
  <si>
    <t>Gewebefolie (1,5 mm) - Personalkosten bei Hin- u. Rückfahrt - 2 Pers, per 100 KM.</t>
  </si>
  <si>
    <t>Gewebefolie (1,5 mm) - Verlegung mit ALKORPLAN 2000</t>
  </si>
  <si>
    <t>Gewebefolie (1,5mm) - Verlegung mit ALKORPLAN 3000 - MOSAIK Serie</t>
  </si>
  <si>
    <t>Gewebefolie - Verlegung - Stufen gerade Kante - bis 250 cm Breit</t>
  </si>
  <si>
    <t>Gewebefolie - Verlegung - Römer Stufe - bis 250 cm Breite</t>
  </si>
  <si>
    <t>Gewebefolie - Verlegung - Stufe gerade Kante - über 250 cm Breit</t>
  </si>
  <si>
    <t>Gewebefolie - Verlegung - Römer Stufe - über 250 cm Breite</t>
  </si>
  <si>
    <t>Gewebefolie - Verlegung - Einkleiden der Überlaufrinne</t>
  </si>
  <si>
    <t>Gewebefolie - Verlegung - Einbauteile einbinden</t>
  </si>
  <si>
    <t>Anfahrtsspesen - für Gewebefolienverlegung</t>
  </si>
  <si>
    <t>Gewebefolie - Verlegung - Sitz-/ Massagebank bis 250 cm</t>
  </si>
  <si>
    <t>Gewebefolie - Regiestunden</t>
  </si>
  <si>
    <t>Technikverrohrung Filteranlage im Filterschacht (nur bei Gewebefolienmontage)</t>
  </si>
  <si>
    <t>Gewebefolie - Aufpreis für Freiformbecken bis 65 m2</t>
  </si>
  <si>
    <t>Technikeinbau je (z.B Gegenstromanlage, Salzanlage, pH-Regelung)</t>
  </si>
  <si>
    <t>Folienapplikation STERN 250 cm - inkl. Montage</t>
  </si>
  <si>
    <t>Gewebefolie (1,5 mm) - Verlegung mit ALKORPLAN Xtreme</t>
  </si>
  <si>
    <t>U- Blech 40x40x 40 mm - Folienbeschichtet - bei Überlaufrinne - 2 Meter Länge</t>
  </si>
  <si>
    <t>Mehrkosten *35 m2 pro Rolle Verlegungsfläche - bei Touch, Mosaik und Xtreme</t>
  </si>
  <si>
    <t>Gewebefolie (1,5 mm) - Verlegung ohne Material</t>
  </si>
  <si>
    <t>Aufpreis Gewebefolie (1,5 mm) - Mindermenge unter 45 m2 Fläche - per m2</t>
  </si>
  <si>
    <t>DE - Nächtigungspauschale (bei Stufenverlegung) bei Gewebefolienverlegung</t>
  </si>
  <si>
    <t>Verlegung und Verrechnung erfolgt durch unsere Partner! Nach Bestellung - senden wir ihnen die konkreten Angaben!</t>
  </si>
  <si>
    <t>Quellschweißmittel (Tetrahydrofuran) 1 ltr.</t>
  </si>
  <si>
    <t>Folienbeschichteter Blechwinkel 20 x 80 x 2000 mm - außen</t>
  </si>
  <si>
    <t>Folienbeschichteter Blechwinkel 50 x 50 x 2000 mm - außen</t>
  </si>
  <si>
    <t>Folienbeschichteter Blechwinkel 50 x 50 x 2000 mm - innen</t>
  </si>
  <si>
    <t>Folienbeschichteter Blech 50 x 2000 mm - außen</t>
  </si>
  <si>
    <t>Sprühkleber für Vlies - hohe Sofortklebekraft</t>
  </si>
  <si>
    <t>Gewebefolie - Verlegung - Stufe gerade Kante - über 250 cm Breit - SETKAUF</t>
  </si>
  <si>
    <t>Gewebefolie - Verlegung - Römer Stufe - über 250 cm Breite - SETKAUF</t>
  </si>
  <si>
    <t>Gewebefolie - Verlegung - Einkleiden der Überlaufrinne - SETKAUF</t>
  </si>
  <si>
    <t>Gewebefolie - Verlegung - Einbauteile einbinden - SETKAUF</t>
  </si>
  <si>
    <t>Anfahrtsspesen - für Gewebefolienverlegung - SETKAUF</t>
  </si>
  <si>
    <t>Gewebefolie - Verlegung - Sitz-/ Massagebank bis 250 cm - SETKAUF</t>
  </si>
  <si>
    <t>Gewebefolie mit Verlegung - zusätzliche Regiestunden - SETKAUF</t>
  </si>
  <si>
    <t>Technikverrohrung Filteranlage im Filterschacht (nur bei Gewebefolienmontage) - SETKAUF</t>
  </si>
  <si>
    <t>Gewebefolie - Aufpreis für Freiformbecken bis 65 m2 - SETKAUF</t>
  </si>
  <si>
    <t>Technikeinbau je (z.B Gegenstromanlage, Salzanlage, pH-Regelung) - SETKAUF</t>
  </si>
  <si>
    <t>Folienapplikation STERN 250 cm - inkl. Montage - SETKAUF</t>
  </si>
  <si>
    <t>Gewebefolie (1,5 mm) - Verlegung mit ALKORPLAN Xtreme - SETKAUF</t>
  </si>
  <si>
    <t>Mehrkosten *35 m2 pro Rolle Verlegungsfläche - bei Touch, Mosaik und Xtreme - SETKAUF</t>
  </si>
  <si>
    <t>Gewebefolie (1,5 mm) - Verlegung ohne Material - SETKAUF</t>
  </si>
  <si>
    <t>Aufpreis Gewebefolie (1,5 mm) - Mindermenge unter 45 m2 Fläche - per m2 - SETKAUF</t>
  </si>
  <si>
    <t>Gewebefolie (1,5 mm) - Ausgleichsbehälter High Level Pool per m2 - UNI Farbe - SETKAUF</t>
  </si>
  <si>
    <t>Gewebefolie (1,5 mm) - Verlegung mit ALKORPLAN 2000 - SETKAUF</t>
  </si>
  <si>
    <t>Gewebefolie (1,5mm) - Verlegung mit ALKORPLAN 3000 - MOSAIK Serie - SETKAUF</t>
  </si>
  <si>
    <t>Gewebefolie - Verlegung - Stufen gerade Kante - bis 250 cm Breit - SETKAUF</t>
  </si>
  <si>
    <t>Gewebefolie - Verlegung - Römer Stufe - bis 250 cm Breite - SETKAUF</t>
  </si>
  <si>
    <t>Standard Alkorplan - adriablau - 1,65 - 25 lfm - 41,25m2</t>
  </si>
  <si>
    <t>Standard Alkorplan - adriablau - 2,05 - 25 lfm - 51,25m2</t>
  </si>
  <si>
    <t>Standard Alkorplan - hellblau - 1,65 - 25 lfm - 41,25m2</t>
  </si>
  <si>
    <t>Standard Alkorplan - hellblau - 2,05 - 25 lfm - 51,25m2</t>
  </si>
  <si>
    <t>Standard Alkorplan - weiß - 1,65 - 25 lfm - 41,25m2</t>
  </si>
  <si>
    <t>Standard Alkorplan - weiß - 2,05 - 25 lfm - 51,25m2</t>
  </si>
  <si>
    <t>Alkorplan 2000 - adriablau - 1,65 - 25 lfm - 41,25m2</t>
  </si>
  <si>
    <t>Alkorplan 2000 - adriablau - 2,05 - 25 lfm - 51,25m2</t>
  </si>
  <si>
    <t>Alkorplan 2000 - hellblau - 1,65 - 25 lfm - 41,25m2</t>
  </si>
  <si>
    <t>Alkorplan 2000 - hellblau - 2,05 - 25 lfm - 51,25m2</t>
  </si>
  <si>
    <t>Alkorplan 2000 - türkis - 1,65 - 25 lfm - 41,25m2</t>
  </si>
  <si>
    <t>Alkorplan 2000 - türkis - 2,05 - 25 lfm - 51,25m2</t>
  </si>
  <si>
    <t>Alkorplan 2000 - weiß - 1,65 - 25 lfm - 41,25m2</t>
  </si>
  <si>
    <t>Alkorplan 2000 - weiß - 2,05 - 25 lfm - 51,25m2</t>
  </si>
  <si>
    <t>Alkorplan 2000 - sand - 1,65 - 25 lfm - 41,25m2</t>
  </si>
  <si>
    <t>Alkorplan 2000 - sand - 2,05 - 25 lfm - 51,25m2</t>
  </si>
  <si>
    <t>Alkorplan 2000 - grau - 1,65 - 25 lfm - 41,25m2</t>
  </si>
  <si>
    <t>Alkorplan 2000 - grau - 2,05 - 25 lfm - 51,25m2</t>
  </si>
  <si>
    <t>Alkorplan 2000 - dunkelgrau - 1,65 - 25 lfm - 41,25m2</t>
  </si>
  <si>
    <t>Alkorplan 2000 - dunkelgrau - 2,05 - 25 lfm - 51,25m2</t>
  </si>
  <si>
    <t>Alkorplan 2000 - schwarz - 1,65 - 25 lfm</t>
  </si>
  <si>
    <t>Alkorplan - Antislipfolie - adriablau - 1,65 - per lfm</t>
  </si>
  <si>
    <t>Alkorplan - Antislipfolie - hellblau - 1,65 - per lfm</t>
  </si>
  <si>
    <t>Alkorplan - Antislipfolie - türkis - 1,65 - per lfm</t>
  </si>
  <si>
    <t>Alkorplan - Antislipfolie - weiß - 1,65 - per lfm</t>
  </si>
  <si>
    <t>Alkorplan - Antislipfolie - sand - 1,65 - per lfm</t>
  </si>
  <si>
    <t>Alkorplan - Antislipfolie - grau - 1,65 - per lfm</t>
  </si>
  <si>
    <t>Alkorplan - Antislipfolie - dunkelgrau - 1,65 - per lfm</t>
  </si>
  <si>
    <t>Alkorplan - Antislipfolie - schwarz - 1,65 - per lfm</t>
  </si>
  <si>
    <t>Alkorplan - Nahtversiegelung - Flüssigfolie - hellblau - 1L</t>
  </si>
  <si>
    <t>Alkorplan - Nahtversiegelung - Flüssigfolie - adriablau - 1L</t>
  </si>
  <si>
    <t>Alkorplan - Nahtversiegelung - Flüssigfolie - weiß - 1L</t>
  </si>
  <si>
    <t>Alkorplan - Nahtversiegelung - Flüssigfolie - sand - 1L</t>
  </si>
  <si>
    <t>Dosierflasche für Nahtversiegelung</t>
  </si>
  <si>
    <t>Blitzdübel 6 x 30 mm zur Folienblechbefestigung (500 Stück)</t>
  </si>
  <si>
    <t>Alkor PE-Flaschenset, Dosierflasche + Spritzdüsen</t>
  </si>
  <si>
    <t>Alkorplan - Nahtversiegelung - Flüssigfolie - grau - 1L</t>
  </si>
  <si>
    <t>Alkorplan 2000 - adriablau - 1,65 - per lfm</t>
  </si>
  <si>
    <t>Alkorplan 2000 - adriablau - 2,05 - per lfm</t>
  </si>
  <si>
    <t>Alkorplan 2000 - hellblau - 1,65 - per lfm</t>
  </si>
  <si>
    <t>Alkorplan 2000 - hellblau - 2,05 - per lfm</t>
  </si>
  <si>
    <t>Alkorplan 2000 - weiß - 1,65 - per lfm</t>
  </si>
  <si>
    <t>Alkorplan 2000 - weiß - 2,05 - per lfm</t>
  </si>
  <si>
    <t>Alkorplan 2000 - sand - 1,65 - per lfm</t>
  </si>
  <si>
    <t>Alkorplan 2000 - sand - 2,05 - per lfm</t>
  </si>
  <si>
    <t>Alkorplan - Nahtversiegelung - Flüssigfolie - dunkelgrau - 1L</t>
  </si>
  <si>
    <t>Alkorplan - Nahtversiegelung - Flüssigfolie - transparent - 1L</t>
  </si>
  <si>
    <t>Alkorplan TOUCH - Authentic 2,0mm - 1,65 - 21 lfm - 34,65m2</t>
  </si>
  <si>
    <t>Alkorplan TOUCH - Vanity 2,0mm - 1,65 - 21 lfm - 34,65m2</t>
  </si>
  <si>
    <t>Alkorplan TOUCH - Sublime 2,0mm - 1,65 - 21 lfm - 34,65m2</t>
  </si>
  <si>
    <t>Alkorplan TOUCH - Prestige 2,0mm - 1,65 - 21 lfm - 34,65m2</t>
  </si>
  <si>
    <t>Alkorplan TOUCH - Relax 2,0mm - 1,65 - 21 lfm - 34,65m2</t>
  </si>
  <si>
    <t>Alkorplan TOUCH - Elegance 2,0mm - 1,65 - 21 lfm - 34,65m2</t>
  </si>
  <si>
    <t>Alkorplan XTREME - sahara - 1,65 - 25 lfm - 41,25m2</t>
  </si>
  <si>
    <t>Alkorplan XTREME - blue fresh - 1,65 - 25 lfm - 41,25m2</t>
  </si>
  <si>
    <t>Alkorplan XTREME - silver - 1,65 - 25 lfm - 41,25m2</t>
  </si>
  <si>
    <t>Alkorplan XTREME - volcano - 1,65 - 25 lfm - 41,25m2</t>
  </si>
  <si>
    <t>Alkorplan XTREME - onyx - 1,65 - 25 lfm - 41,25m2</t>
  </si>
  <si>
    <t>Alkorplan - TOUCH - Flüssigfolie - Vanity - 1L</t>
  </si>
  <si>
    <t>Alkorplan - TOUCH - Flüssigfolie - Sublime - 1L</t>
  </si>
  <si>
    <t>Alkorplan - TOUCH - Flüssigfolie - Prestige - 1L</t>
  </si>
  <si>
    <t>Alkorplan - TOUCH - Flüssigfolie - Authentic - 1L</t>
  </si>
  <si>
    <t>Alkorplan - TOUCH - Flüssigfolie - Relax - 1L</t>
  </si>
  <si>
    <t>Alkorplan - TOUCH - Flüssigfolie - Elegance - 1L</t>
  </si>
  <si>
    <t>Standbrause Astral</t>
  </si>
  <si>
    <t>Solardusche Typ Fun - silbergrau, 30 Liter</t>
  </si>
  <si>
    <t>Solardusche Typ Fun - weiss, Edelstahl, 30 Liter</t>
  </si>
  <si>
    <t>EKS Single Vakuumsolarbrause Verkleidung Edelstahl gebürstet</t>
  </si>
  <si>
    <t>EKS Auslaufhahn - Aufpreis montiert</t>
  </si>
  <si>
    <t>EKS Winterschutz-Gewebeplane für EKS Brause</t>
  </si>
  <si>
    <t>EKS Edelstahl-Pflege, glänzende Optik :Dose 600 ml</t>
  </si>
  <si>
    <t>EKS Brause - Aufpreis Sondermodell mit Platte und Anschluss - UNTEN</t>
  </si>
  <si>
    <t>EKS Brause - Aufpreis Sondermodell mit Anschluss UNTEN</t>
  </si>
  <si>
    <t>EKS Single Vakuumsolarbrause Verkleidung Edelstahl "glasgeperlt"</t>
  </si>
  <si>
    <t>EKS Vakuumsolardusche WEISS</t>
  </si>
  <si>
    <t>EKS Ersatzröhre mit Kopf und Sicherheitsventil</t>
  </si>
  <si>
    <t>EKS Single Vakuumsolarbrause Verkleidung Edelstahl - weiss, altes Modell</t>
  </si>
  <si>
    <t>Solardusche BEA - 30 Liter Wassertank, weiß lackiert</t>
  </si>
  <si>
    <t>Dusche - HELENA</t>
  </si>
  <si>
    <t>Dusche - MALTA</t>
  </si>
  <si>
    <t>Dusche - ELBA</t>
  </si>
  <si>
    <t>Dusche - MENORCA</t>
  </si>
  <si>
    <t>Dusche - ROMEO</t>
  </si>
  <si>
    <t>Solardusche KUBA - 25 lt. Solartank, Glasfront schwarz</t>
  </si>
  <si>
    <t>Solardusche "Tobago" - 25 lt. Solartank, Glasfront</t>
  </si>
  <si>
    <t>Solardusche SABA - 25 lt. Solartank, Glasfront Rot</t>
  </si>
  <si>
    <t>Solardusche TRINIDAD - 25 lt. Solartank, Edelstahlfront</t>
  </si>
  <si>
    <t>Solardusche QUADRA</t>
  </si>
  <si>
    <t>Solardusche QUADRA - PVC Abdeckhaube</t>
  </si>
  <si>
    <t>Solardusche NIAGARA</t>
  </si>
  <si>
    <t>Solardusche PLUVIUM</t>
  </si>
  <si>
    <t>Solardusche PLUVIUM - Duschtasse</t>
  </si>
  <si>
    <t>Solardusche ANGEL</t>
  </si>
  <si>
    <t>Solardusche DE LUXE</t>
  </si>
  <si>
    <t>Solardusche IGUAZU SOLAR</t>
  </si>
  <si>
    <t>Solardusche TONGA - 25 lt. Solartank, Glasfront schwarz/edelstahl</t>
  </si>
  <si>
    <t>Dusche - TOBAGO WPC</t>
  </si>
  <si>
    <t>Oberteil zu Dusche Astral</t>
  </si>
  <si>
    <t>ABVERKAUF - Solardusche VULCANO, Höhe 2,29 m, Wassertank 18,5 lt.</t>
  </si>
  <si>
    <t>WPC Grundplatte Plattform Universal</t>
  </si>
  <si>
    <t>Dusche - Astral Misty Edelstahl</t>
  </si>
  <si>
    <t>Dusche - IGUAZU kalt/warm</t>
  </si>
  <si>
    <t>INNENHÜLLE Ovalb. PVC 0,8mm, ø 6,30x3,60m, H 150 cm - WEISS</t>
  </si>
  <si>
    <t>INNENHÜLLE Ovalb. PVC 0,8mm, ø 6,30x3,60m, H 120 cm - WEISS</t>
  </si>
  <si>
    <t>INNENHÜLLE Ovalb. PVC 0,8mm, ø 7,00x3,50m, H 150 cm - WEISS</t>
  </si>
  <si>
    <t>INNENHÜLLE Ovalb. PVC 0,8mm, ø 7,00x3,50m, H 120 cm - WEISS</t>
  </si>
  <si>
    <t>INNENHÜLLE Ovalb. PVC 0,8mm, ø 7,37x3,60m, H 150 cm - WEISS</t>
  </si>
  <si>
    <t>INNENHÜLLE Ovalb. PVC 0,8mm, ø 7,37x3,60m, H 120 cm - WEISS</t>
  </si>
  <si>
    <t>INNENHÜLLE Ovalb. PVC 0,8mm, ø 7,50x3,50m, H 150 cm - WEISS</t>
  </si>
  <si>
    <t>INNENHÜLLE Ovalb. PVC 0,8mm, ø 7,50x3,50m, H 120 cm - WEISS</t>
  </si>
  <si>
    <t>INNENHÜLLE Ovalb. PVC 0,8mm, ø 8,00x4,00m, H 150 cm - WEISS</t>
  </si>
  <si>
    <t>INNENHÜLLE Ovalb. PVC 0,8mm, ø 8,00x4,00m, H 120 cm - WEISS</t>
  </si>
  <si>
    <t>INNENHÜLLE Ovalb. PVC 0,8mm, ø 8,20x4,20m, H 150 cm - WEISS</t>
  </si>
  <si>
    <t>INNENHÜLLE Ovalb. PVC 0,8mm, ø 8,20x4,20m, H 120 cm - WEISS</t>
  </si>
  <si>
    <t>INNENHÜLLE Ovalb. PVC 0,8mm, ø 9,16x4,60m, H 150 cm - WEISS</t>
  </si>
  <si>
    <t>INNENHÜLLE Ovalb. PVC 0,8mm, ø 9,16x4,60m, H 120 cm - WEISS</t>
  </si>
  <si>
    <t>Innenhülle / Rundbecken d= 3,50 m, h= 1,50 m, Folie 0,8 mm, WEISS</t>
  </si>
  <si>
    <t>Innenhülle / Rundbecken d= 3,50 m, h= 1,20 m, Folie 0,8 mm, WEISS</t>
  </si>
  <si>
    <t>Innenhülle / Rundbecken d= 4,00 m, h= 1,50 m, Folie 0,8 mm, WEISS</t>
  </si>
  <si>
    <t>Innenhülle / Rundbecken d= 4,00 m, h= 1,20 m, Folie 0,8 mm - WEISS</t>
  </si>
  <si>
    <t>Innenhülle / Rundbecken d= 4,20 m, h= 1,50 m, Folie 0,8 mm, WEISS</t>
  </si>
  <si>
    <t>Innenhülle / Rundbecken d= 4,20 m, h= 1,20 m, Folie 0,8 mm - WEISS</t>
  </si>
  <si>
    <t>Innenhülle / Rundbecken d= 4,50 m, h= 1,50 m, Folie 0,8 mm, WEISS</t>
  </si>
  <si>
    <t>Innenhülle / Rundbecken d= 4,50 m, h= 1,20 m, Folie 0,8 mm - WEISS</t>
  </si>
  <si>
    <t>Innenhülle / Rundbecken d= 5,00 m, h= 1,50 m, Folie 0,8 mm, WEISS</t>
  </si>
  <si>
    <t>Innenhülle / Rundbecken d= 5,00 m, h= 1,20 m, Folie 0,8 mm - WEISS</t>
  </si>
  <si>
    <t>Innenhülle / Rundbecken d= 5,50 m, h= 1,50 m, Folie 0,8 mm, WEISS</t>
  </si>
  <si>
    <t>Innenhülle / Rundbecken d= 5,50 m, h= 1,20 m, Folie 0,8 mm - WEISS</t>
  </si>
  <si>
    <t>Innenhülle / Rundbecken d= 6,00 m, h= 1,50 m, Folie 0,8 mm, WEISS</t>
  </si>
  <si>
    <t>Innenhülle / Rundbecken d= 6,00 m, h= 1,20 m, Folie 0,8 mm - WEISS</t>
  </si>
  <si>
    <t>Innenhülle / Rundbecken d= 7,00 m, h= 1,50 m, Folie 0,8 mm - WEISS</t>
  </si>
  <si>
    <t>Innenhülle / Rundbecken d= 7,00 m, h= 1,20 m, Folie 0,8 mm - WEISS</t>
  </si>
  <si>
    <t>INNENHÜLLE Achtformb. PVC 0,8mm, ø5,25 x 3,20m, H 150cm - WEISS</t>
  </si>
  <si>
    <t>INNENHÜLLE Achtformb. PVC 0,8mm, ø5,25 x 3,20m, H 120cm - WEISS</t>
  </si>
  <si>
    <t>INNENHÜLLE Achtformb. PVC 0,8mm, ø5,40 x 3,50m, H 150cm - WEISS</t>
  </si>
  <si>
    <t>INNENHÜLLE Achtformb. PVC 0,8mm, ø5,40 x 3,50m, H 120cm - WEISS</t>
  </si>
  <si>
    <t>INNENHÜLLE Achtformb. PVC 0,8mm, ø6,25 x 3,60m, H 150cm - WEISS</t>
  </si>
  <si>
    <t>INNENHÜLLE Achtformb. PVC 0,8mm, ø6,25 x 3,60m, H 120cm - WEISS</t>
  </si>
  <si>
    <t>INNENHÜLLE Achtformb. PVC 0,8mm, ø6,50 x 4,20m, H 150cm - WEISS</t>
  </si>
  <si>
    <t>INNENHÜLLE Achtformb. PVC 0,8mm, ø6,50 x 4,20m, H 120cm - WEISS</t>
  </si>
  <si>
    <t>INNENHÜLLE Achtformb. PVC 0,8mm, ø7,25 x 4,60m, H 150cm - WEISS</t>
  </si>
  <si>
    <t>INNENHÜLLE Achtformb. PVC 0,8mm, ø7,25 x 4,60m, H 120cm - WEISS</t>
  </si>
  <si>
    <t>INNENHÜLLE Achtformb. PVC 0,8mm, ø7,70 x 5,00m, H 150cm - WEISS</t>
  </si>
  <si>
    <t>INNENHÜLLE Achtformb. PVC 0,8mm, ø7,70 x 5,00m, H 120cm - WEISS</t>
  </si>
  <si>
    <t>INNENHÜLLE Achtformb. PVC 0,8mm, ø8,55 x 5,00m, H 150cm - WEISS</t>
  </si>
  <si>
    <t>INNENHÜLLE Achtformb. PVC 0,8mm, ø8,55 x 5,00m, H 120cm - WEISS</t>
  </si>
  <si>
    <t>Dolphin DYNAMIC PLUS - PVC-Bürste</t>
  </si>
  <si>
    <t>Dolphin DYNAMIC PLUS - Wunder-Bürste</t>
  </si>
  <si>
    <t>Dolphin DYNAMIC PRO-X 2 - Kombi-Bürste</t>
  </si>
  <si>
    <t>Dolphin DYNAMIC PRO-X 2 - Wunder-Bürste</t>
  </si>
  <si>
    <t>Automatischer Bodensauger - AUTO VAC GW 8000</t>
  </si>
  <si>
    <t>Bodensaugset Standard, (Bürste de Luxe, Telest.1,8-3,6m, 10m Schlauch), 3 Colli</t>
  </si>
  <si>
    <t>Laubkescher DELUXE mit ALU Rahmen</t>
  </si>
  <si>
    <t>Bodenkescher DELUXE mit Aluminiumrahmen</t>
  </si>
  <si>
    <t>Beckenbürste 42 cm</t>
  </si>
  <si>
    <t>Becken-Eckbürste, Eck- und Randbürste</t>
  </si>
  <si>
    <t>Bodensaugbürste Luxus - mit seitlichen Bürsten</t>
  </si>
  <si>
    <t>Teleskopstange 3- teilig, 1,8m - 4,8m</t>
  </si>
  <si>
    <t>OCEAN VAC 2 FUN Automatik Bodensauger</t>
  </si>
  <si>
    <t>Bürstenset - zu OCEAN VAC Automatik Bodensauger</t>
  </si>
  <si>
    <t>Verlängerungsschlauch Bodensauger VAC 2 + 4 Fun</t>
  </si>
  <si>
    <t>Reinigungsschwamm mit Handgriff</t>
  </si>
  <si>
    <t>Flex Deluxe Bodensaugbürste</t>
  </si>
  <si>
    <t>Handbürste Deluxe</t>
  </si>
  <si>
    <t>Wandbürste Wall Whale</t>
  </si>
  <si>
    <t>Pool - Ringthermometer dunkelblauer Ring, ca.18 cm</t>
  </si>
  <si>
    <t>Laubkescher:(Oberfläche)</t>
  </si>
  <si>
    <t>Bodenkescher OCEAN</t>
  </si>
  <si>
    <t>Dolphin SUPREME M3 (M200 CB)</t>
  </si>
  <si>
    <t>Dolphin SUPREME M4 PRO - M400 - PVC-Bürste</t>
  </si>
  <si>
    <t>Dolphin SUPREME M4 PRO - M400 - Wunder-Bürste</t>
  </si>
  <si>
    <t>Dolphin SUPREME M5 PRO - M500 - PVC-Bürste</t>
  </si>
  <si>
    <t>Dolphin SUPREME M5 PRO - M500 - Wunder-Bürste</t>
  </si>
  <si>
    <t>Ersatzschlauch AUTO VAC - GW8000</t>
  </si>
  <si>
    <t>Dolphin SUPREME BIO</t>
  </si>
  <si>
    <t>Dolphin Wave 50 - Kombi-Bürste</t>
  </si>
  <si>
    <t>Dolphin Wave 50 - Wunder-Bürste</t>
  </si>
  <si>
    <t>Dolphin Wave 100 - Kombi-Bürste</t>
  </si>
  <si>
    <t>Dolphin Wave 100 - Wunder-Bürste</t>
  </si>
  <si>
    <t>Bodensaugset Exklusiv (Bürste de Luxe, Telestg. 1,8-4,8m, 15m Schlauch (3 Colli)</t>
  </si>
  <si>
    <t>Teleskopstange 2- teilig, 1,8m - 3,6m</t>
  </si>
  <si>
    <t>Teleskopstange 2- teilig, 2,4m - 4,8m (27002055)) - wegen hohen Porto kein Einzelversand</t>
  </si>
  <si>
    <t>Dolphin DIAGNOSTIC - PVC-Bürste</t>
  </si>
  <si>
    <t>Dolphin DIAGNOSTIC - Wunder-Bürste</t>
  </si>
  <si>
    <t>Poolthermometer - klein</t>
  </si>
  <si>
    <t>Dolphin - Boden komplett mit Kartuschenfilter - Junior (318 x 235 mm)</t>
  </si>
  <si>
    <t>Dolphin - PVC Bürste grau - f. Dolphin Moby mit Wonderbrush Ringe (per Stück) m. Walze</t>
  </si>
  <si>
    <t>Dolphin - PVC Bürste grau - f. Diagnostic,Basic 2001,Moby (per Stück) kein Wonderbrush</t>
  </si>
  <si>
    <t>Dolphin - Trafo EU - Primus Junior</t>
  </si>
  <si>
    <t>Dolphin - Trafo EU Dynamic Reset (X90, M500)</t>
  </si>
  <si>
    <t>Dolphin - Trafo EU Diagnostic mit Bluetooth (X70, M400)</t>
  </si>
  <si>
    <t>Dolphin - Netzkabel 230V EU</t>
  </si>
  <si>
    <t>Dolphin - Laufraupe grau (Antrieb ab 2012)</t>
  </si>
  <si>
    <t>Dolphin - Ring Wonderbrush per Stk.</t>
  </si>
  <si>
    <t>Dolphin - Trafo E10,E20,S200</t>
  </si>
  <si>
    <t>Dolphin - Trafo mit Bluetooth für S300i</t>
  </si>
  <si>
    <t>Schwimmschlauch 38 mm - 10 Meter - mit Tüllen an Enden</t>
  </si>
  <si>
    <t>Schwimmschlauch 38 mm - 15 Meter - mit Tüllen an Enden</t>
  </si>
  <si>
    <t>Dolphin - Filtersack f. Moby, Swash,CL, M3, Maximus</t>
  </si>
  <si>
    <t>Dolphin SWASH - PVC-Bürste</t>
  </si>
  <si>
    <t>Dolphin SWASH CL - PVC-Bürste</t>
  </si>
  <si>
    <t>Dolphin - Ersatz Laubfilter 100 Mikron (Netz) zu Junior - Set mit 4 Stück - Maß: 277 x 109 mm</t>
  </si>
  <si>
    <t>Dolphin - Filterkorb inkl. Kartuschen für S 300i/S200/E30 ohne Laubfiltereinsatz</t>
  </si>
  <si>
    <t>Dolphin - Ersatzfilter Kartusche 70 Mikron zu Primus Senior / RC - bis 2015 LxBxH (277x132x13)</t>
  </si>
  <si>
    <t>Dolphin - Ersatz Laubfilter 100 Mikron zu Primus Senior / RC - bis 2015 LxBxH (277x132x13)</t>
  </si>
  <si>
    <t>Dolphin - 4 Stk. Ersatz Laubfilter 100 Mikron zu X70 / X90 / Supreme (L268 x 165 mm)</t>
  </si>
  <si>
    <t>Dolphin - 4 Stk. Ersatz Kartuschenfilter 70 Mikron zu X70 / X90/ Supreme (L268 x 165 mm)</t>
  </si>
  <si>
    <t>Dolphin - Ersatz Kartuschenfilten 4 Stk. zu Dolphin S300i, S200</t>
  </si>
  <si>
    <t>Dolphin - Ersatz Laub Filtereinsatz zu Dolphin S300i, S200</t>
  </si>
  <si>
    <t>Dolphin - Kit mit 4 Filtern für S200/300 - (Maitr. 9991467)</t>
  </si>
  <si>
    <t>Wunder-Ring für Primus Junior, Senior</t>
  </si>
  <si>
    <t>Kartuschenfilterset Primus Senior - 70my</t>
  </si>
  <si>
    <t>Kartuschenfilterset Primus Senior - 100my</t>
  </si>
  <si>
    <t>Dolphin 2 x 2 - Wunder-Bürste</t>
  </si>
  <si>
    <t>Zodiac VORTEX 1 - Poolroboter</t>
  </si>
  <si>
    <t>Zodiac VORTEX 3 - Poolroboter</t>
  </si>
  <si>
    <t>Zodiac VORTEX 3 - 4WD- Poolroboter</t>
  </si>
  <si>
    <t>Zodiac Baracuda MX8 - Poolreiniger</t>
  </si>
  <si>
    <t>Zodiac VORTEX 3.2 - Poolroboter</t>
  </si>
  <si>
    <t>Zodiac VORTEX 4 - Poolroboter</t>
  </si>
  <si>
    <t>Zodiac Vortex - Schutzhülle 3 + 4</t>
  </si>
  <si>
    <t>Zodiac Vortex - Filterkorb fein 60 Micron</t>
  </si>
  <si>
    <t>Zodiac Vortex - Filterkorb grob 200 Micron</t>
  </si>
  <si>
    <t>Zodiac VORTEX 4 - 4WD- Poolroboter</t>
  </si>
  <si>
    <t>Zodiac Vortex - Schutzhülle 4WD, 3.2</t>
  </si>
  <si>
    <t>WaterTech - Micro Filter (PBW022MF)</t>
  </si>
  <si>
    <t>WaterTech - Sand / Silt Filter (PBW022SS)</t>
  </si>
  <si>
    <t>WaterTech - Allzweck Filter (PBW022AP)</t>
  </si>
  <si>
    <t>WaterTech - Extreme Micro Filter (PBW022XF)</t>
  </si>
  <si>
    <t>Motorbox zu Catfish Ultra</t>
  </si>
  <si>
    <t>Dolphin PRIMUS Junior - Bodengerät für Eckige Becken</t>
  </si>
  <si>
    <t>Pool - FUNK - Thermometer</t>
  </si>
  <si>
    <t>Dolphin PRIMUS Senior - Boden + Wand - by Maytronics</t>
  </si>
  <si>
    <t>Dolphin PRIMUS RC - Boden + Wand inkl. Fernbed. - by Maytronics</t>
  </si>
  <si>
    <t>Schutzhülle für Dolphin mit Caddy</t>
  </si>
  <si>
    <t>Aqua Broom</t>
  </si>
  <si>
    <t>Pool Blaster MAX</t>
  </si>
  <si>
    <t>Pool Blaster CG</t>
  </si>
  <si>
    <t>PVC-Bürsten für Primus Junior, Senior</t>
  </si>
  <si>
    <t>PVC-Bürsten für Primus RC</t>
  </si>
  <si>
    <t>Pool Blaster PRO 1500</t>
  </si>
  <si>
    <t>Pool Blaster Leaf Vac</t>
  </si>
  <si>
    <t>Pool Funk Thermometer</t>
  </si>
  <si>
    <t>INNENHÜLLE Ovalb. PVC 0,8mm, ø 6,30x3,60m, H 150 cm - TÜRKIS</t>
  </si>
  <si>
    <t>INNENHÜLLE Ovalb. PVC 0,8mm, ø 6,30x3,60m, H 120 cm - TÜRKIS</t>
  </si>
  <si>
    <t>INNENHÜLLE Ovalb. PVC 0,8mm, ø 7,00x3,50m, H 150 cm - TÜRKIS</t>
  </si>
  <si>
    <t>INNENHÜLLE Ovalb. PVC 0,8mm, ø 7,00x3,50m, H 120 cm - TÜRKIS</t>
  </si>
  <si>
    <t>INNENHÜLLE Ovalb. PVC 0,8mm, ø 7,37x3,60m, H 150 cm - TÜRKIS</t>
  </si>
  <si>
    <t>INNENHÜLLE Ovalb. PVC 0,8mm, ø 7,37x3,60m, H 120 cm - TÜRKIS</t>
  </si>
  <si>
    <t>INNENHÜLLE Ovalb. PVC 0,8mm, ø 7,50x3,50m, H 150 cm - TÜRKIS</t>
  </si>
  <si>
    <t>INNENHÜLLE Ovalb. PVC 0,8mm, ø 7,50x3,50m, H 120 cm - TÜRKIS</t>
  </si>
  <si>
    <t>INNENHÜLLE Ovalb. PVC 0,8mm, ø 8,00x4,00m, H 150 cm - TÜRKIS</t>
  </si>
  <si>
    <t>INNENHÜLLE Ovalb. PVC 0,8mm, ø 8,00x4,00m, H 120 cm - TÜRKIS</t>
  </si>
  <si>
    <t>INNENHÜLLE Ovalb. PVC 0,8mm, ø 8,20x4,20m, H 150 cm - TÜRKIS</t>
  </si>
  <si>
    <t>INNENHÜLLE Ovalb. PVC 0,8mm, ø 8,20x4,20m, H 120 cm - TÜRKIS</t>
  </si>
  <si>
    <t>INNENHÜLLE Ovalb. PVC 0,8mm, ø 9,16x4,60m, H 150 cm - TÜRKIS</t>
  </si>
  <si>
    <t>INNENHÜLLE Ovalb. PVC 0,8mm, ø 9,16x4,60m, H 120 cm - TÜRKIS</t>
  </si>
  <si>
    <t>Innenhülle / Rundbecken d= 3,50 m, h= 1,50 m, Folie 0,8 mm, TÜRKIS</t>
  </si>
  <si>
    <t>Innenhülle / Rundbecken d= 3,50 m, h= 1,20 m, Folie 0,8 mm, TÜRKIS</t>
  </si>
  <si>
    <t>Innenhülle / Rundbecken d= 4,00 m, h= 1,50 m, Folie 0,8 mm, TÜRKIS</t>
  </si>
  <si>
    <t>Innenhülle / Rundbecken d= 4,00 m, h= 1,20 m, Folie 0,8 mm - TÜRKIS</t>
  </si>
  <si>
    <t>Innenhülle / Rundbecken d= 4,20 m, h= 1,50 m, Folie 0,8 mm, TÜRKIS</t>
  </si>
  <si>
    <t>Innenhülle / Rundbecken d= 4,20 m, h= 1,20 m, Folie 0,8 mm - TÜRKIS</t>
  </si>
  <si>
    <t>Innenhülle / Rundbecken d= 4,50 m, h= 1,50 m, Folie 0,8 mm, TÜRKIS</t>
  </si>
  <si>
    <t>Innenhülle / Rundbecken d= 4,50 m, h= 1,20 m, Folie 0,8 mm - TÜRKIS</t>
  </si>
  <si>
    <t>Innenhülle / Rundbecken d= 5,00 m, h= 1,50 m, Folie 0,8 mm, TÜRKIS</t>
  </si>
  <si>
    <t>Innenhülle / Rundbecken d= 5,00 m, h= 1,20 m, Folie 0,8 mm - TÜRKIS</t>
  </si>
  <si>
    <t>Innenhülle / Rundbecken d= 5,50 m, h= 1,50 m, Folie 0,8 mm, TÜRKIS</t>
  </si>
  <si>
    <t>Innenhülle / Rundbecken d= 5,50 m, h= 1,20 m, Folie 0,8 mm - TÜRKIS</t>
  </si>
  <si>
    <t>Innenhülle / Rundbecken d= 6,00 m, h= 1,50 m, Folie 0,8 mm, TÜRKIS</t>
  </si>
  <si>
    <t>Innenhülle / Rundbecken d= 6,00 m, h= 1,20 m, Folie 0,8 mm - TÜRKIS</t>
  </si>
  <si>
    <t>Innenhülle / Rundbecken d= 7,00 m, h= 1,50 m, Folie 0,8 mm - TÜRKIS</t>
  </si>
  <si>
    <t>Innenhülle / Rundbecken d= 7,00 m, h= 1,20 m, Folie 0,8 mm - TÜRKIS</t>
  </si>
  <si>
    <t>INNENHÜLLE Achtformb. PVC 0,8mm, ø5,25 x 3,20m, H 150cm - TÜRKIS</t>
  </si>
  <si>
    <t>INNENHÜLLE Achtformb. PVC 0,8mm, ø5,25 x 3,20m, H 120cm - TÜRKIS</t>
  </si>
  <si>
    <t>INNENHÜLLE Achtformb. PVC 0,8mm, ø5,40 x 3,50m, H 150cm - TÜRKIS</t>
  </si>
  <si>
    <t>INNENHÜLLE Achtformb. PVC 0,8mm, ø5,40 x 3,50m, H 120cm - TÜRKIS</t>
  </si>
  <si>
    <t>INNENHÜLLE Achtformb. PVC 0,8mm, ø6,25 x 3,60m, H 150cm - TÜRKIS</t>
  </si>
  <si>
    <t>INNENHÜLLE Achtformb. PVC 0,8mm, ø6,25 x 3,60m, H 120cm - TÜRKIS</t>
  </si>
  <si>
    <t>INNENHÜLLE Achtformb. PVC 0,8mm, ø6,50 x 4,20m, H 150cm - TÜRKIS</t>
  </si>
  <si>
    <t>INNENHÜLLE Achtformb. PVC 0,8mm, ø6,50 x 4,20m, H 120cm - TÜRKIS</t>
  </si>
  <si>
    <t>INNENHÜLLE Achtformb. PVC 0,8mm, ø7,25 x 4,60m, H 150cm - TÜRKIS</t>
  </si>
  <si>
    <t>INNENHÜLLE Achtformb. PVC 0,8mm, ø7,25 x 4,60m, H 120cm - TÜRKIS</t>
  </si>
  <si>
    <t>INNENHÜLLE Achtformb. PVC 0,8mm, ø7,70 x 5,00m, H 150cm - TÜRKIS</t>
  </si>
  <si>
    <t>INNENHÜLLE Achtformb. PVC 0,8mm, ø7,70 x 5,00m, H 120cm - TÜRKIS</t>
  </si>
  <si>
    <t>INNENHÜLLE Achtformb. PVC 0,8mm, ø8,55 x 5,00m, H 150cm - TÜRKIS</t>
  </si>
  <si>
    <t>INNENHÜLLE Achtformb. PVC 0,8mm, ø8,55 x 5,00m, H 120cm - TÜRKIS</t>
  </si>
  <si>
    <t>Dolphin PRIMUS Comfort Active X70 - Wunder-Bürste</t>
  </si>
  <si>
    <t>Dolphin PRIMUS Deluxe Active X90 - Wunder-Bürste mit FB</t>
  </si>
  <si>
    <t>Dolphin Maximus X90 LIBERTY Liberty - Kombi-Bürste</t>
  </si>
  <si>
    <t>Dolphin E10</t>
  </si>
  <si>
    <t>Dolphin PRIMUS S300i</t>
  </si>
  <si>
    <t>Dolphin E20</t>
  </si>
  <si>
    <t>Dolphin - fahrbarer Caddy</t>
  </si>
  <si>
    <t>Dolphin S200</t>
  </si>
  <si>
    <t>Dolphin M600</t>
  </si>
  <si>
    <t>Trampolin DYNAMIC</t>
  </si>
  <si>
    <t>Trampolin Elastico 1 -1,6 m</t>
  </si>
  <si>
    <t>Basketballkorb</t>
  </si>
  <si>
    <t>INNENHÜLLE Ovalb. PVC 0,8mm, ø 6,30x3,60m, H 150 cm - HELLBLAU</t>
  </si>
  <si>
    <t>INNENHÜLLE Ovalb. PVC 0,8mm, ø 6,30x3,60m, H 120 cm - HELLBLAU</t>
  </si>
  <si>
    <t>INNENHÜLLE Ovalb. PVC 0,8mm, ø 7,00x3,50m, H 150 cm - HELLBLAU</t>
  </si>
  <si>
    <t>INNENHÜLLE Ovalb. PVC 0,8mm, ø 7,00x3,50m, H 120 cm - HELLBLAU</t>
  </si>
  <si>
    <t>INNENHÜLLE Ovalb. PVC 0,8mm, ø 7,37x3,60m, H 150 cm - HELLBLAU</t>
  </si>
  <si>
    <t>INNENHÜLLE Ovalb. PVC 0,8mm, ø 7,37x3,60m, H 120 cm - HELLBLAU</t>
  </si>
  <si>
    <t>INNENHÜLLE Ovalb. PVC 0,8mm, ø 7,50x3,50m, H 150 cm - HELLBLAU</t>
  </si>
  <si>
    <t>INNENHÜLLE Ovalb. PVC 0,8mm, ø 7,50x3,50m, H 120 cm - HELLBLAU</t>
  </si>
  <si>
    <t>INNENHÜLLE Ovalb. PVC 0,8mm, ø 8,00x4,00m, H 150 cm - HELLBLAU</t>
  </si>
  <si>
    <t>INNENHÜLLE Ovalb. PVC 0,8mm, ø 8,00x4,00m, H 120 cm - HELLBLAU</t>
  </si>
  <si>
    <t>INNENHÜLLE Ovalb. PVC 0,8mm, ø 8,20x4,20m, H 150 cm - HELLBLAU</t>
  </si>
  <si>
    <t>INNENHÜLLE Ovalb. PVC 0,8mm, ø 8,20x4,20m, H 120 cm - HELLBLAU</t>
  </si>
  <si>
    <t>INNENHÜLLE Ovalb. PVC 0,8mm, ø 9,16x4,60m, H 150 cm - HELLBLAU</t>
  </si>
  <si>
    <t>INNENHÜLLE Ovalb. PVC 0,8mm, ø 9,16x4,60m, H 120 cm - HELLBLAU</t>
  </si>
  <si>
    <t>Innenhülle / Rundbecken d= 3,50 m, h= 1,50 m, Folie 0,8 mm, HELLBLAU</t>
  </si>
  <si>
    <t>Innenhülle / Rundbecken d= 3,50 m, h= 1,20 m, Folie 0,8 mm, HELLBLAU</t>
  </si>
  <si>
    <t>Innenhülle / Rundbecken d= 4,00 m, h= 1,50 m, Folie 0,8 mm, HELLBLAU</t>
  </si>
  <si>
    <t>Innenhülle / Rundbecken d= 4,00 m, h= 1,20 m, Folie 0,8 mm - HELLBLAU</t>
  </si>
  <si>
    <t>Innenhülle / Rundbecken d= 4,20 m, h= 1,50 m, Folie 0,8 mm, HELLBLAU</t>
  </si>
  <si>
    <t>Innenhülle / Rundbecken d= 4,20 m, h= 1,20 m, Folie 0,8 mm - HELLBLAU</t>
  </si>
  <si>
    <t>Innenhülle / Rundbecken d= 4,50 m, h= 1,50 m, Folie 0,8 mm, HELLBLAU</t>
  </si>
  <si>
    <t>Innenhülle / Rundbecken d= 4,50 m, h= 1,20 m, Folie 0,8 mm - HELLBLAU</t>
  </si>
  <si>
    <t>Innenhülle / Rundbecken d= 5,00 m, h= 1,50 m, Folie 0,8 mm, HELLBLAU</t>
  </si>
  <si>
    <t>Innenhülle / Rundbecken d= 5,00 m, h= 1,20 m, Folie 0,8 mm - HELLBLAU</t>
  </si>
  <si>
    <t>Innenhülle / Rundbecken d= 5,50 m, h= 1,50 m, Folie 0,8 mm, HELLBLAU</t>
  </si>
  <si>
    <t>Innenhülle / Rundbecken d= 5,50 m, h= 1,20 m, Folie 0,8 mm - HELLBLAU</t>
  </si>
  <si>
    <t>Innenhülle / Rundbecken d= 6,00 m, h= 1,50 m, Folie 0,8 mm, HELLBLAU</t>
  </si>
  <si>
    <t>Innenhülle / Rundbecken d= 6,00 m, h= 1,20 m, Folie 0,8 mm - HELLBLAU</t>
  </si>
  <si>
    <t>Innenhülle / Rundbecken d= 7,00 m, h= 1,50 m, Folie 0,8 mm - HELLBLAU</t>
  </si>
  <si>
    <t>Innenhülle / Rundbecken d= 7,00 m, h= 1,20 m, Folie 0,8 mm - HELLBLAU</t>
  </si>
  <si>
    <t>INNENHÜLLE Achtformb. PVC 0,8mm, ø5,25 x 3,20m, H 150cm - HELLBLAU</t>
  </si>
  <si>
    <t>INNENHÜLLE Achtformb. PVC 0,8mm, ø5,25 x 3,20m, H 120cm - HELLBLAU</t>
  </si>
  <si>
    <t>INNENHÜLLE Achtformb. PVC 0,8mm, ø5,40 x 3,50m, H 150cm - HELLBLAU</t>
  </si>
  <si>
    <t>INNENHÜLLE Achtformb. PVC 0,8mm, ø5,40 x 3,50m, H 120cm - HELLBLAU</t>
  </si>
  <si>
    <t>INNENHÜLLE Achtformb. PVC 0,8mm, ø6,25 x 3,60m, H 150cm - HELLBLAU</t>
  </si>
  <si>
    <t>INNENHÜLLE Achtformb. PVC 0,8mm, ø6,25 x 3,60m, H 120cm - HELLBLAU</t>
  </si>
  <si>
    <t>INNENHÜLLE Achtformb. PVC 0,8mm, ø6,50 x 4,20m, H 150cm - HELLBLAU</t>
  </si>
  <si>
    <t>INNENHÜLLE Achtformb. PVC 0,8mm, ø6,50 x 4,20m, H 120cm - HELLBLAU</t>
  </si>
  <si>
    <t>INNENHÜLLE Achtformb. PVC 0,8mm, ø7,25 x 4,60m, H 150cm - HELLBLAU</t>
  </si>
  <si>
    <t>INNENHÜLLE Achtformb. PVC 0,8mm, ø7,25 x 4,60m, H 120cm - HELLBLAU</t>
  </si>
  <si>
    <t>INNENHÜLLE Achtformb. PVC 0,8mm, ø7,70 x 5,00m, H 150cm - HELLBLAU</t>
  </si>
  <si>
    <t>INNENHÜLLE Achtformb. PVC 0,8mm, ø7,70 x 5,00m, H 120cm - HELLBLAU</t>
  </si>
  <si>
    <t>INNENHÜLLE Achtformb. PVC 0,8mm, ø8,55 x 5,00m, H 150cm - HELLBLAU</t>
  </si>
  <si>
    <t>INNENHÜLLE Achtformb. PVC 0,8mm, ø8,55 x 5,00m, H 120cm - HELLBLAU</t>
  </si>
  <si>
    <t>Pumpengehäuse zu Torpedo Pumpe</t>
  </si>
  <si>
    <t>Pumpenfuß zu Torpedo Pumpe</t>
  </si>
  <si>
    <t>Schlüssel zu Vorfilterdeckel Torpedo Pumpe</t>
  </si>
  <si>
    <t>Diffuser zu Torpedo Pumpe</t>
  </si>
  <si>
    <t>Zwischenplatte C.63 für Torpedo Pumpe</t>
  </si>
  <si>
    <t>Zwischenplatte C.71 für Torpedo Pumpe</t>
  </si>
  <si>
    <t>Laufrad 0,33 HP - Torpedo Pumpe</t>
  </si>
  <si>
    <t>Laufrad 0,75 HP - Torpedo Pumpe</t>
  </si>
  <si>
    <t>Laufrad 1,25 HP - Torpedo Pumpe</t>
  </si>
  <si>
    <t>Kondensator 16 uF - Torpedo Pumpe</t>
  </si>
  <si>
    <t>O-Ring für Pumpengehäuse - Torpedo Pumpe</t>
  </si>
  <si>
    <t>O-Ring für Diffuser - Torpedo Pumpe</t>
  </si>
  <si>
    <t>Pumpengehäuse zu - Bomba Pumpe (Nr.1) - ohne O-Ring</t>
  </si>
  <si>
    <t>O- Ring (groß) zu Pumpengehäuse Bomba Pumpe (Nr. 7)</t>
  </si>
  <si>
    <t>Kondensator - zu Bomba Pumpe 2,2 kW</t>
  </si>
  <si>
    <t>Laufrad zu Niagara Pumpe - bitte Watt Leistung des Motor mitteilen.</t>
  </si>
  <si>
    <t>Laufrad 2,2 kW (3,0) - Bomba Gegenstrompumpe</t>
  </si>
  <si>
    <t>Laufrad 2,9 kW (4,0) - Bomba Gegenstrompumpe</t>
  </si>
  <si>
    <t>Laufrad 4,0 kW (5,5) - Bomba Gegenstrompumpe</t>
  </si>
  <si>
    <t>Puffergelenk mit Kugel 42/43 mm - 2 StückSet (Elevada)</t>
  </si>
  <si>
    <t>Leiterstufe PVC - schräg f. Aufstellbecken - per Stück</t>
  </si>
  <si>
    <t>Leiter - Schraube / Mutter Set (2 Stk. 8 x 60) - (045311)</t>
  </si>
  <si>
    <t>Leiter - Trittplatte (obere Plattform) für Aufstellbeckenleiter</t>
  </si>
  <si>
    <t>Leiter - Puffer - zu 43 mm Holm - per Stück</t>
  </si>
  <si>
    <t>Leiterntritt Edelstahl - per Stk.</t>
  </si>
  <si>
    <t>Leiter - Ankersockel PVC - D42/43 mm, per Stück</t>
  </si>
  <si>
    <t>Leiter - Rosette rund - D42/43 mm, per Stück</t>
  </si>
  <si>
    <t>Leiter - Mutter Edelstahl M8, per Stück</t>
  </si>
  <si>
    <t>Astral Sterndichtung-Dichtungs-Set zu Astral 6-Wegeventil</t>
  </si>
  <si>
    <t>ASTRAL - Schauglas zu 6-Wegeventil 1 1/2</t>
  </si>
  <si>
    <t>Skimmer Höhenverlängerung Ocean Skimmer (43-70 mm - oben eckig)</t>
  </si>
  <si>
    <t>Skimmerhalsverlängerung Ocean Skimmer - 25 mm m. Buchsen</t>
  </si>
  <si>
    <t>OCEAN Skimmerhalsverlängerung zu Breitmaul -(inkl. Flansch)</t>
  </si>
  <si>
    <t>ASTRAL - Linsenkopfschraube NIRO M 6 x 24 mm p. Stk.</t>
  </si>
  <si>
    <t>Griff f. Bodenbürste - komplett mit Besfestigungsstift</t>
  </si>
  <si>
    <t>Klipse PVC - für Griff der Bodenbürste</t>
  </si>
  <si>
    <t>Rapid-Deckel komplett - zu Polesterkessel Europa /Rapid</t>
  </si>
  <si>
    <t>Entlüftungshülse zu Rapid-Deckel komplett - zu Polesterkessel Eu</t>
  </si>
  <si>
    <t>Kesselentlüftung - Modelle ab 2002 (Future Pool)</t>
  </si>
  <si>
    <t>Entleerung mit Schlauchanschluß</t>
  </si>
  <si>
    <t>O-Ring 15,10x2,7 für Entleerung</t>
  </si>
  <si>
    <t>Manometer NG 50 bis 4 Bar zu Europa Kessel</t>
  </si>
  <si>
    <t>Filterunterteil D 400 Europa Filterkessel - blau</t>
  </si>
  <si>
    <t>Filterunterteil D 500 Europa Filterkessel - blau</t>
  </si>
  <si>
    <t>Filterunterteil D 600 Europa Filterkessel - blau</t>
  </si>
  <si>
    <t>Filteroberteil D 400 Europa Filterkessel - grau</t>
  </si>
  <si>
    <t>Filteroberteil D 500 Europa Filterkessel - grau</t>
  </si>
  <si>
    <t>Filteroberteil D 600 Europa Filterkessel - blau</t>
  </si>
  <si>
    <t>Silicon O-Ring D. 400 mm Filterkessel</t>
  </si>
  <si>
    <t>Silicon O-Ring D. 500 mm Filterkessel</t>
  </si>
  <si>
    <t>Silicon O-Ring D. 600 mm Filterkessel</t>
  </si>
  <si>
    <t>PVC Entlüftungsrohr D. 6 L.585 mm</t>
  </si>
  <si>
    <t>Entleerung bzw. Entlüftungsdüse 3/8</t>
  </si>
  <si>
    <t>Astral O-Ring - für Astral 6-Wegeventil Anschluss</t>
  </si>
  <si>
    <t>Manometer 3/8 für Zirkel Filterkessel</t>
  </si>
  <si>
    <t>Schieber mit Hülsen bis Baujahr 2005 - Cabrio Dome - 331</t>
  </si>
  <si>
    <t>Schieber mit Hülsen Baujahr 2005 - Cabrio Dome - 332</t>
  </si>
  <si>
    <t>Schieber mit Hülsen ab Baujahr 2005 - Cabrio Dome - 333</t>
  </si>
  <si>
    <t>Haken</t>
  </si>
  <si>
    <t>Unterlage für Haken - Cabrio Dome</t>
  </si>
  <si>
    <t>Kleber für Haken / Folie - Cabrio Dome</t>
  </si>
  <si>
    <t>Spanner - zu Cabrio Dome</t>
  </si>
  <si>
    <t>Unterlage zu Spanner - zu Cabrio Dome</t>
  </si>
  <si>
    <t>PVC-Folienstück - selbstklebend - Reparartur - ca. 15 x 20 cm - zu Cabrio Dome</t>
  </si>
  <si>
    <t>Deckel Transparent (Lid 8") zu Lacron Filterkessel (ohne Dichtung)</t>
  </si>
  <si>
    <t>Dichtungsring zu Deckel Transparent (Lid 8") zu Lacron Filterkessel</t>
  </si>
  <si>
    <t>Lacron 6-Wegeventil (500/650 Kessel)</t>
  </si>
  <si>
    <t>Kesselentleerung zu Lacron Sandfilter (komplett)</t>
  </si>
  <si>
    <t>Anschlussverschraubung Speck Pumpe Magic (Klebemuffe)</t>
  </si>
  <si>
    <t>Deckel schwarz zu für Filterkessel Polyester (Lisboa,Europa)</t>
  </si>
  <si>
    <t>O-Ring zu Deckel schwarz - Filterkessel Polyester (Lisboa,Europa)</t>
  </si>
  <si>
    <t>Reißverschluss bei Türe (125/130 cm) - zu Cabrio Dome</t>
  </si>
  <si>
    <t>KRAGEN zu Polyesterkessel Lisboa</t>
  </si>
  <si>
    <t>Ablaufgitterdeckel rund zu (Astral Bodenablauf - altes Modell 043088)</t>
  </si>
  <si>
    <t>Ablaufgitterdeckel rund zu (Astral Bodenablauf - Modell 043099) - aktuell</t>
  </si>
  <si>
    <t>Ablaufgitterdeckel rund zu (Astral Bodenablauf 04383- 12 cm Einbauhöhe)</t>
  </si>
  <si>
    <t>Edelstahlleiter 120 V2A, 4 + 4 Stufen</t>
  </si>
  <si>
    <t>Deckel Transparent zu Lacron Filterkessel (ohne Dichtung) mit Loch für Manometer</t>
  </si>
  <si>
    <t>Engholmleiter V2A, mit 3 Stufen, 42 mm Holm</t>
  </si>
  <si>
    <t>Weitholmleiter V2A, mit 3 Stufen</t>
  </si>
  <si>
    <t>Weitholmleiter V2A, mit 4 Stufen</t>
  </si>
  <si>
    <t>Dichtung - 2 Stück zu KS Bodenablauf (04383) - 12 cm Höhe</t>
  </si>
  <si>
    <t>ASTRAL - Flansch zu KS Bodenablauf (04383) - 12 cm Höhe</t>
  </si>
  <si>
    <t>Flanschsatz inkl. Deckel zu (Astral Bodenablauf - Modell 043099)</t>
  </si>
  <si>
    <t>O-Ring zu Vorfilterdeckel Torpedo Pumpe</t>
  </si>
  <si>
    <t>Anschlussverschraubung Pumpe Torpedo - per Stk. (mit O-Ring)</t>
  </si>
  <si>
    <t>Vorfilterdeckel zu Torpedo Pumpe</t>
  </si>
  <si>
    <t>Vorfilter Siebkorb mit Griff zu Torpedo Pumpe</t>
  </si>
  <si>
    <t>Kondensator 12 µF Torpedo Pumpe</t>
  </si>
  <si>
    <t>Kondensator 20 µF Torpedo Pumpe</t>
  </si>
  <si>
    <t>O-Ring zu Rapid Deckel zu Polesterkessel Europa /Rapid</t>
  </si>
  <si>
    <t>O-Ring zu Verschraubung zu Torpedo Pumpe (55 mm)</t>
  </si>
  <si>
    <t>Zubehorsack - Seilen kpl.</t>
  </si>
  <si>
    <t>Kondensator 50 µF Bomba Pumpe</t>
  </si>
  <si>
    <t>Schlauch mit Muffen L 50 cm - 38 mm (Pumpe&gt;6-Wegeventil) MONO</t>
  </si>
  <si>
    <t>Spannring zu Mono Sandfilterranlage - inkl. O.Ring</t>
  </si>
  <si>
    <t>ASTRAL - Dichtungssatz für Skimmer SLIM (2 Stk. Dichtungen)</t>
  </si>
  <si>
    <t>ASTRAL - Flanschsatz für Skimmer SLIM</t>
  </si>
  <si>
    <t>ASTRAL Flanschsatz KS inkl. Schrauben u. Dichtung 49756</t>
  </si>
  <si>
    <t>Gleitringdichtung Bomba Gegenstrompumpe</t>
  </si>
  <si>
    <t>Sterndichtung Praher CLP - 6-Wegeventil (160 mm)</t>
  </si>
  <si>
    <t>Starite 5P2 - Gleitringdichtung bis 2009</t>
  </si>
  <si>
    <t>Ocean - Schraubenset (8 Stück) zu Skimmer - M5 x 25 mm Edelstahl</t>
  </si>
  <si>
    <t>Starite 5P2 - Gleitringdichtung ab 2009 (R173040100S)</t>
  </si>
  <si>
    <t>Gewindeschraube 6 x 35 mm - V2 A</t>
  </si>
  <si>
    <t>Stellschraube 8 x 40 mm (Sechskantkopf) - V2 A</t>
  </si>
  <si>
    <t>Vorfilterdeckel zu NIAGARA Pumpe</t>
  </si>
  <si>
    <t>Motorlager zu Gegenstrompumpe Bomba</t>
  </si>
  <si>
    <t>Motorlager zu Pumpe Niagara</t>
  </si>
  <si>
    <t>Motorlager zu Pumpe Torpedo</t>
  </si>
  <si>
    <t>O-Ring zu Vorfilterdeckel NIAGARA Pumpe</t>
  </si>
  <si>
    <t>Anschlussverschraubung Pumpe NIAGARA - per Stk. (ohne (O-Ring)</t>
  </si>
  <si>
    <t>Gleitringdichtung NIAGARA Pumpe</t>
  </si>
  <si>
    <t>Vorfilter Siebkorb mit Griff zu NIAGARA Pumpe</t>
  </si>
  <si>
    <t>O-Ring zu Verschraubung zu NIAGARA Pumpe - 2"</t>
  </si>
  <si>
    <t>Zwischenplatte für Niagara Pumpe - 0,75, 0,75 u.1,0 kW</t>
  </si>
  <si>
    <t>Zwischenplatte für Niagara Pumpe - 1,5,2,0, 3,0 kW</t>
  </si>
  <si>
    <t>Anschlußverschraubung zu Bomba Gegenstrompumpe D75</t>
  </si>
  <si>
    <t>O-Ring zu Verschraubung zu Bomba Pumpe - 75 mm</t>
  </si>
  <si>
    <t>Abverkauf - Leitergriff 1 Paar - Edelstahl poliert (geteilte Leiter)</t>
  </si>
  <si>
    <t>Griffbogen, Edelstahl poliert</t>
  </si>
  <si>
    <t>Griffbogen V2A - Höhe 80 cm - Ausladung 49 cm - mit Ankersockel</t>
  </si>
  <si>
    <t>Einhänge - Edelstahlleiter ENG 3-stufig</t>
  </si>
  <si>
    <t>Einhänge - Edelstahlleiter ENG 4-stufig</t>
  </si>
  <si>
    <t>Einhänge - Edelstahlleiter WEIT 3-stufig</t>
  </si>
  <si>
    <t>Einhänge - Edelstahlleiter WEIT, 4-stufig</t>
  </si>
  <si>
    <t>Treppenleiter mit 3 Stufen, Edelstahl poliert</t>
  </si>
  <si>
    <t>Treppenleiter mit 4 Stufen, Edelstahl poliert</t>
  </si>
  <si>
    <t>Leiter Flanschrohr - 42 mm - für Einbaubeckenleitern (2 Stück)</t>
  </si>
  <si>
    <t>Leiter geteilt - inkl. Griffbogen, 3-stufig, V2A</t>
  </si>
  <si>
    <t>Leiter geteilt - inkl. Griffbogen, 4-stufig, V2A</t>
  </si>
  <si>
    <t>Leiter Gegenflansch D 97 - per Stk. L 150 mm - inkl. 6Kt. Schr / 78 mm Abstand</t>
  </si>
  <si>
    <t>Flanschsatz für Einbaubeckenleitern (2 Stück) - 43mm</t>
  </si>
  <si>
    <t>Schwenkgelenk für Leiter - Flanschmontage - Holm 43 mm - per Stück</t>
  </si>
  <si>
    <t>Schwenkgelenk für Leiter Ankersockel (Einbauhalterung) - 43 mm Holm per Stk.</t>
  </si>
  <si>
    <t>Edelstahlleiter 4+1, für Becken 120 cm tief, ø43mm</t>
  </si>
  <si>
    <t>Edelstahlleiter 4+2, für Becken 120 cm tief, ø43mm</t>
  </si>
  <si>
    <t>Hochbeckenleiter 4+4 Stufen, für Becken 120 cm tief</t>
  </si>
  <si>
    <t>Hochbeckenleiter 5+1, für Überflurbecken 150 cm tief / 40 cm auß</t>
  </si>
  <si>
    <t>Edelstahlleiter Überflurbecken 5 + 5 Stufen, 150 cm Höhe</t>
  </si>
  <si>
    <t>Leiter Schwenkgelenke ECO für Ankersockel - 42mm - 2 Stk.</t>
  </si>
  <si>
    <t>Engholmleiter V2A, mit 3 Stufen (43 mm)</t>
  </si>
  <si>
    <t>Engholmleiter V2A, mit 4 Stufen (43 mm)</t>
  </si>
  <si>
    <t>Weitholmleiter V2A, mit 3 Stufen (43 mm)</t>
  </si>
  <si>
    <t>Weitholmleiter V2A, mit 4 Stufen, (43mm)</t>
  </si>
  <si>
    <t>GI - Rundschnur per LFM für Filterkessel</t>
  </si>
  <si>
    <t>Starite 5P2 - Deckel</t>
  </si>
  <si>
    <t>Starite 5P2 - O-Ring Deckel</t>
  </si>
  <si>
    <t>Starite 5P2 - Siebkorb</t>
  </si>
  <si>
    <t>Starite 5P2 - Dichtungssatz komplett</t>
  </si>
  <si>
    <t>Aufstellbeckenleiter galvanisiert weiss - Beckenhöhe 90 cm</t>
  </si>
  <si>
    <t>Hochbeckenleiter 4+1, für Becken 120 cm tief, V2A - Edelstahl</t>
  </si>
  <si>
    <t>NCL - Kunststoffauflage schwarz - Leiter ab 2010</t>
  </si>
  <si>
    <t>NCL - Puffer D 43 mm schwarz = 2 Stück</t>
  </si>
  <si>
    <t>Seitenteil Nylon zu NCL.Sicherheitsstufe - ab August 2013 - Set (LI+RE)</t>
  </si>
  <si>
    <t>Blende zu oberen Handlauf - Farbe BLAU</t>
  </si>
  <si>
    <t>Blende zu oberen Handlauf - Farbe SAND</t>
  </si>
  <si>
    <t>Verbindungsstift Handlauf - Farbe BLAU - per Stück</t>
  </si>
  <si>
    <t>Verbindungsstift Handlauf - Farbe SAND - per Stück</t>
  </si>
  <si>
    <t>INNENHÜLLE Ovalb. PVC 0,8mm, ø 6,30x3,60m, H 150 cm - GRAU</t>
  </si>
  <si>
    <t>INNENHÜLLE Ovalb. PVC 0,8mm, ø 6,30x3,60m, H 120 cm - GRAU</t>
  </si>
  <si>
    <t>INNENHÜLLE Ovalb. PVC 0,8mm, ø 7,00x3,50m, H 150 cm - GRAU</t>
  </si>
  <si>
    <t>INNENHÜLLE Ovalb. PVC 0,8mm, ø 7,00x3,50m, H 120 cm - GRAU</t>
  </si>
  <si>
    <t>INNENHÜLLE Ovalb. PVC 0,8mm, ø 7,37x3,60m, H 150 cm - GRAU</t>
  </si>
  <si>
    <t>INNENHÜLLE Ovalb. PVC 0,8mm, ø 7,37x3,60m, H 120 cm - GRAU</t>
  </si>
  <si>
    <t>INNENHÜLLE Ovalb. PVC 0,8mm, ø 7,50x3,50m, H 150 cm - GRAU</t>
  </si>
  <si>
    <t>INNENHÜLLE Ovalb. PVC 0,8mm, ø 7,50x3,50m, H 120 cm - GRAU</t>
  </si>
  <si>
    <t>INNENHÜLLE Ovalb. PVC 0,8mm, ø 8,00x4,00m, H 150 cm - GRAU</t>
  </si>
  <si>
    <t>INNENHÜLLE Ovalb. PVC 0,8mm, ø 8,00x4,00m, H 120 cm - GRAU</t>
  </si>
  <si>
    <t>INNENHÜLLE Ovalb. PVC 0,8mm, ø 8,20x4,20m, H 150 cm - GRAU</t>
  </si>
  <si>
    <t>INNENHÜLLE Ovalb. PVC 0,8mm, ø 8,20x4,20m, H 120 cm - GRAU</t>
  </si>
  <si>
    <t>INNENHÜLLE Ovalb. PVC 0,8mm, ø 9,16x4,60m, H 150 cm - GRAU</t>
  </si>
  <si>
    <t>INNENHÜLLE Ovalb. PVC 0,8mm, ø 9,16x4,60m, H 120 cm - GRAU</t>
  </si>
  <si>
    <t>Innenhülle / Rundbecken d= 3,50 m, h= 1,50 m, Folie 0,8 mm, GRAU</t>
  </si>
  <si>
    <t>Innenhülle / Rundbecken d= 3,50 m, h= 1,20 m, Folie 0,8 mm, GRAU</t>
  </si>
  <si>
    <t>Innenhülle / Rundbecken d= 4,00 m, h= 1,50 m, Folie 0,8 mm, GRAU</t>
  </si>
  <si>
    <t>Innenhülle / Rundbecken d= 4,00 m, h= 1,20 m, Folie 0,8 mm - GRAU</t>
  </si>
  <si>
    <t>Innenhülle / Rundbecken d= 4,20 m, h= 1,50 m, Folie 0,8 mm, GRAU</t>
  </si>
  <si>
    <t>Innenhülle / Rundbecken d= 4,20 m, h= 1,20 m, Folie 0,8 mm - GRAU</t>
  </si>
  <si>
    <t>Innenhülle / Rundbecken d= 4,50 m, h= 1,50 m, Folie 0,8 mm, GRAU</t>
  </si>
  <si>
    <t>Innenhülle / Rundbecken d= 4,50 m, h= 1,20 m, Folie 0,8 mm - GRAU</t>
  </si>
  <si>
    <t>Innenhülle / Rundbecken d= 5,00 m, h= 1,50 m, Folie 0,8 mm, GRAU</t>
  </si>
  <si>
    <t>Innenhülle / Rundbecken d= 5,00 m, h= 1,20 m, Folie 0,8 mm - GRAU</t>
  </si>
  <si>
    <t>Innenhülle / Rundbecken d= 5,50 m, h= 1,50 m, Folie 0,8 mm, GRAU</t>
  </si>
  <si>
    <t>Innenhülle / Rundbecken d= 5,50 m, h= 1,20 m, Folie 0,8 mm - GRAU</t>
  </si>
  <si>
    <t>Innenhülle / Rundbecken d= 6,00 m, h= 1,50 m, Folie 0,8 mm, GRAU</t>
  </si>
  <si>
    <t>Innenhülle / Rundbecken d= 6,00 m, h= 1,20 m, Folie 0,8 mm - GRAU</t>
  </si>
  <si>
    <t>Innenhülle / Rundbecken d= 7,00 m, h= 1,50 m, Folie 0,8 mm - GRAU</t>
  </si>
  <si>
    <t>Innenhülle / Rundbecken d= 7,00 m, h= 1,20 m, Folie 0,8 mm -GRAU</t>
  </si>
  <si>
    <t>Römische Einbautreppe 200 - Höhe 120 cm, WEISS</t>
  </si>
  <si>
    <t>Römische Einbautreppe 250 - Höhe 150 cm, Farbe WEISS</t>
  </si>
  <si>
    <t>Römische Einbautreppe 300 - Höhe 150 cm, Farbe WEISS</t>
  </si>
  <si>
    <t>SONDERPOSTEN - Römische Einbautreppe 300 - Höhe 150 cm, Farbe WEISS</t>
  </si>
  <si>
    <t>Schraubensatz zur Einbautreppe Polyester</t>
  </si>
  <si>
    <t>Römische Einbautreppe Polyester - 225 cm Höhe 150 cm</t>
  </si>
  <si>
    <t>Römische Einbautreppe Polyester - 325 cm Höhe 150 cm</t>
  </si>
  <si>
    <t>AT + DE - Future Pool Polyestertreppe - Versandkostenanteil</t>
  </si>
  <si>
    <t>Römische Einbautreppe Composite - 200 cm Höhe 120 cm, WEISS</t>
  </si>
  <si>
    <t>Römische Einbautreppe Composite "Relax" - B 300 T 167 H 120 cm, WEISS</t>
  </si>
  <si>
    <t>Römische Einbautreppe Composite - 250 cm Höhe 150 cm, WEISS</t>
  </si>
  <si>
    <t>Römische Einbautreppe Composite - 300 cm Höhe 150 cm, WEISS</t>
  </si>
  <si>
    <t>ECKIGE - Einbautreppe Composite - 150 x 120 cm H: 110 cm - WEISS</t>
  </si>
  <si>
    <t>"RANDMONTAGE" Polyestertreppe ELEGANZ 80 - Farbe weiß 80 "U" CL</t>
  </si>
  <si>
    <t>Handlauf Marina "klein"</t>
  </si>
  <si>
    <t>Handlauf Universal "Oberteil"</t>
  </si>
  <si>
    <t>Handlauf Universal "Unterteil", seitlich befestigt</t>
  </si>
  <si>
    <t>Handlauf Eleganz - seitlich befestigt</t>
  </si>
  <si>
    <t>"WANDMONTAGE" Polyestertreppe ELEGANZ 60 - Farbe weiß 60 "U" CK</t>
  </si>
  <si>
    <t>"RANDMONTAGE" Polyestertreppe ELEGANZ 60 - Farbe weiß 60 "U" CL</t>
  </si>
  <si>
    <t>Polyestertreppe Modell "OCTA ECK " Farbe weiß 60 "U" CL - EINSTELL</t>
  </si>
  <si>
    <t>Polyestertreppe Modell "OCTA ECK 140 " Farbe weiß "N" CL - KLEMMLEISTE</t>
  </si>
  <si>
    <t>Polyestertreppe Modell "OCTA ECK 140 " Farbe weiß "N+S" CL - GEWEBEFOLIE</t>
  </si>
  <si>
    <t>Polyestertreppe Modell "COMFORT 150 " Farbe weiß "N+S" CL - GEWEBE</t>
  </si>
  <si>
    <t>Polyestertreppe Modell "COMFORT 150 " Farbe weiß "N" CL - KLEMMLEISTE</t>
  </si>
  <si>
    <t>Polyestertreppe Modell "COMFORT 220 " Farbe weiß "N" CL - KLEMMLEISTE</t>
  </si>
  <si>
    <t>Polyestertreppe Modell "KANTO 250 " Farbe weiß "N" CL - KLEMMLEISTE</t>
  </si>
  <si>
    <t>Polyestertreppe Modell "KANTO 300 " Farbe weiß "N" CL - KLEMMLEISTE</t>
  </si>
  <si>
    <t>Polyestertreppe Modell "KANTO 250 " Farbe weiß "N+S" CL - GEWEBEFOLIE</t>
  </si>
  <si>
    <t>Polyestertreppe Modell "KANTO 300 " Farbe weiß "N+S" CL - GEWEBEFOLIE</t>
  </si>
  <si>
    <t>Polyestertreppe Modell "RAVENNA ECK 200x200 " Farbe weiß "N" CL - KLEMMLEISTE</t>
  </si>
  <si>
    <t>Polyestertreppe Modell "RAVENNA ECK 200x200 " Farbe weiß "N" CL - GEWEBEFOLIE</t>
  </si>
  <si>
    <t>Polyestertreppe Modell "ADRIA 300 " Farbe weiß "N" CL - KLEMMLEISTE</t>
  </si>
  <si>
    <t>Polyestertreppe Modell "MALAGA 225 " Farbe weiß "N+S" CL - GEWEBEFOLIE</t>
  </si>
  <si>
    <t>Polyestertreppe Modell "MALAGA 225 " Farbe weiß "N" CL - KLEMMLEISTE</t>
  </si>
  <si>
    <t>Polyestertreppe Modell "MALAGA 325 " Farbe weiß "N" CL - KLEMMLEISTE</t>
  </si>
  <si>
    <t>Polyestertreppe Modell "MALAGA 325 " Farbe weiß "N+S" CL - GEWEBEFOLIE</t>
  </si>
  <si>
    <t>Polyestertreppe Modell "RIO 150 " Farbe weiß "N" CL - KLEMMLEISTE</t>
  </si>
  <si>
    <t>Polyestertreppe Modell "RIO 150 " Farbe weiß "N+S" CL - GEWEBEFOLIE</t>
  </si>
  <si>
    <t>6 % Aufpreis für Polyestertreppe - Farbe weis (03) &gt; Farbe hellbalu (04)</t>
  </si>
  <si>
    <t>6% Aufpreis für Polyestertreppe - Farbe weis (03) &gt; Farbe SAND (13)</t>
  </si>
  <si>
    <t>12% Aufpreis für Polyestertreppe - Farbe weis (03) &gt; Farbe ADRIABLAU (07)</t>
  </si>
  <si>
    <t>12% Aufpreis für Polyestertreppe - Farbe weis (03) &gt; Farbe SILBER (22)</t>
  </si>
  <si>
    <t>12% Aufpreis für Polyestertreppe - Farbe weis (03) &gt; Farbe GRANIT (30)</t>
  </si>
  <si>
    <t>Stufenauflage der Polyestertreppe - in Wunschfarbe</t>
  </si>
  <si>
    <t>Vorfracht Transport der Polyestertreppe - ab Werk Slovakei &gt;Linz</t>
  </si>
  <si>
    <t>INNENHÜLLE Achtformb. PVC 0,8mm, ø5,25 x 3,20m, H 150cm - GRAU</t>
  </si>
  <si>
    <t>INNENHÜLLE Achtformb. PVC 0,8mm, ø5,25 x 3,20m, H 120cm - GRAU</t>
  </si>
  <si>
    <t>INNENHÜLLE Achtformb. PVC 0,8mm, ø5,40 x 3,50m, H 150cm - GRAU</t>
  </si>
  <si>
    <t>INNENHÜLLE Achtformb. PVC 0,8mm, ø5,40 x 3,50m, H 120cm - GRAU</t>
  </si>
  <si>
    <t>INNENHÜLLE Achtformb. PVC 0,8mm, ø6,25 x 3,60m, H 150cm - GRAU</t>
  </si>
  <si>
    <t>INNENHÜLLE Achtformb. PVC 0,8mm, ø6,25 x 3,60m, H 120cm - GRAU</t>
  </si>
  <si>
    <t>INNENHÜLLE Achtformb. PVC 0,8mm, ø6,50 x 4,20m, H 150cm - GRAU</t>
  </si>
  <si>
    <t>INNENHÜLLE Achtformb. PVC 0,8mm, ø6,50 x 4,20m, H 120cm - GRAU</t>
  </si>
  <si>
    <t>INNENHÜLLE Achtformb. PVC 0,8mm, ø7,25 x 4,60m, H 150cm - GRAU</t>
  </si>
  <si>
    <t>INNENHÜLLE Achtformb. PVC 0,8mm, ø7,25 x 4,60m, H 120cm - GRAU</t>
  </si>
  <si>
    <t>INNENHÜLLE Achtformb. PVC 0,8mm, ø7,70 x 5,00m, H 150cm - GRAU</t>
  </si>
  <si>
    <t>INNENHÜLLE Achtformb. PVC 0,8mm, ø7,70 x 5,00m, H 120cm - GRAU</t>
  </si>
  <si>
    <t>INNENHÜLLE Achtformb. PVC 0,8mm, ø8,55 x 5,00m, H 150cm - GRAU</t>
  </si>
  <si>
    <t>INNENHÜLLE Achtformb. PVC 0,8mm, ø8,55 x 5,00m, H 120cm - GRAU</t>
  </si>
  <si>
    <t>ECK - Einstelltreppe FLEXIBLE, Farbe WEISS</t>
  </si>
  <si>
    <t>ECK - Einstelltreppe FLEXIBLE, Farbe GRAU</t>
  </si>
  <si>
    <t>ECK - Einstelltreppe FLEXIBLE, Farbe SAND</t>
  </si>
  <si>
    <t>GERADE - Einstelltreppe ATHENA, Farbe WEISS</t>
  </si>
  <si>
    <t>Römische Einbautreppe OPERA 250 H150 4 Stufen</t>
  </si>
  <si>
    <t>Winkel gleichschenkelig - Alu eloxiert 40 x 40 x 2 mm - ELOX</t>
  </si>
  <si>
    <t>Winkel - Alu eloxiert 30 x 20 x 2 mm - ELOX</t>
  </si>
  <si>
    <t>Schwimmbecken-Überdachung Wandmontage</t>
  </si>
  <si>
    <t>Selbstbausatz KLASIK C - CLEAR 1073 x 571 x 155 cm - Klarglas, ohne Schienenverlängerung</t>
  </si>
  <si>
    <t>Schwimmbadüberdachung KLASIK - 646x350x95 cm - Profil "M"</t>
  </si>
  <si>
    <t>"Einseitige Laufschiene" Position der Laufschiene &gt; vom größten Modul</t>
  </si>
  <si>
    <t>Einflügelige Angeltür in Stirnwand</t>
  </si>
  <si>
    <t>Schienenverlängerung AIR - Spurweite 7 cm (je 1 cm)</t>
  </si>
  <si>
    <t>4 Tragprofile am Element + 25% Aufpreis</t>
  </si>
  <si>
    <t>Zweiflügelige Angeltür in der Stirnwand</t>
  </si>
  <si>
    <t>Verkürzung der Überdachung - beliebig (+ 6% Aufpreis)</t>
  </si>
  <si>
    <t>Erhöhung der Überdachung - per 10cm: (+2% Aufpreis)</t>
  </si>
  <si>
    <t>Rückwand abnehmbar - mit Schnellverschraubung</t>
  </si>
  <si>
    <t>einflügelige Schiebetür in Vorderwand</t>
  </si>
  <si>
    <t>Seiteneingang im grösstem Element, versperrbar</t>
  </si>
  <si>
    <t>Einflügelige Angeltür in Rückwand</t>
  </si>
  <si>
    <t>Schienenverlängerung Standard - Spurweite 11 cm (je 1 cm)</t>
  </si>
  <si>
    <t>PC (Polycarbonat) - Platte (Kunsstoff) KLAR - 4 mm per angefangenen m2</t>
  </si>
  <si>
    <t>10% Aufpreis für RAL - Farben Kategorie 2</t>
  </si>
  <si>
    <t>Farben Kategorie 3: gemäß aktuellen Farbmuster +25%</t>
  </si>
  <si>
    <t>Dekor Kategorie 3: gemäß aktuellen Farbmuster</t>
  </si>
  <si>
    <t>KLAPPE GETEILT - Vorderwand - Höhe in cm:</t>
  </si>
  <si>
    <t>Sonderanfertigung Wandmontage</t>
  </si>
  <si>
    <t>farbige Doppelstegplatten blau oder grün, grau - per angefangen m2</t>
  </si>
  <si>
    <t>Erhöhung vom 1. Modul auf 2,05 m - + 30% auf den Grundpreis</t>
  </si>
  <si>
    <t>Winkel - Anschlag zu schienenloser Überdachung Albixon - pro Modul</t>
  </si>
  <si>
    <t>Vorderwand abnehmbar - mit Schnellverschraubung</t>
  </si>
  <si>
    <t>AUFKLAPPBARE Stirnwand (für Casablanca und Infinity)</t>
  </si>
  <si>
    <t>250 cm Spursicherung zu "Schienenloser" Überdachung eloxiert</t>
  </si>
  <si>
    <t>geteilte Stirnwand</t>
  </si>
  <si>
    <t>MINIKLAPPE (10 cm) - in Stirnwand (nur für Casa und Infinity)</t>
  </si>
  <si>
    <t>Sicherungsschraube (versperrbar) und Dübel 20 mm - zu schienenloser Überdachung</t>
  </si>
  <si>
    <t>zweiflügelige Schiebetür in Stirnwand</t>
  </si>
  <si>
    <t>Schienenverlängerung Air 70 mm - beidseitig, jede 1 cm für 1 Element</t>
  </si>
  <si>
    <t>SAN- Platte (Kunststoff) KLAR - 4 mm per angefangenen m2</t>
  </si>
  <si>
    <t>Überdachung MONACO Standard 860x400x140 cm - Profil "M"</t>
  </si>
  <si>
    <t>Überdachung MONACO Standard 860x450x150 cm - Profil "M"</t>
  </si>
  <si>
    <t>Überdachung MONACO Standard 860x500x165 cm - Profil "M"</t>
  </si>
  <si>
    <t>Überdachung MONACO Standard 860x550x180 cm - Profil "L+"</t>
  </si>
  <si>
    <t>Überdachung MONACO Standard 860x600x245 cm - Profil "XL"</t>
  </si>
  <si>
    <t>Überdachung MONACO Standard 860x650x265 cm - Profil "XL"</t>
  </si>
  <si>
    <t>Überdachung MONACO Standard 860x700x285 cm - Profil "XL"</t>
  </si>
  <si>
    <t>Schwimmbadüberdachung DALLAS 860x600x108 cm - Profil "L"</t>
  </si>
  <si>
    <t>Schwimmbadüberdachung KLASIK - 646x400x110 cm - Profil "M"</t>
  </si>
  <si>
    <t>Schwimmbadüberdachung KLASIK - 646x450x120 cm - Profil "M"</t>
  </si>
  <si>
    <t>Schwimmbadüberdachung KLASIK - 860x350x100 cm - Profil "M"</t>
  </si>
  <si>
    <t>Schwimmbadüberdachung KLASIK - 860x400x110 cm - Profil "M"</t>
  </si>
  <si>
    <t>Schwimmbadüberdachung KLASIK - 860x450x120 cm - Profil "M"</t>
  </si>
  <si>
    <t>Schwimmbadüberdachung KLASIK - 860x500x130 cm - Profil "M"</t>
  </si>
  <si>
    <t>Schwimmbadüberdachung KLASIK - 860x550x145 cm - Profil "M"</t>
  </si>
  <si>
    <t>Schwimmbadüberdachung KLASIK - 860x600x155 cm - Profil "L"</t>
  </si>
  <si>
    <t>Schwimmbadüberdachung KLASIK 1073x350x105 cm - Profil "M"</t>
  </si>
  <si>
    <t>Schwimmbadüberdachung KLASIK 1073x400x115 cm - Profil "M"</t>
  </si>
  <si>
    <t>Schwimmbadüberdachung KLASIK 1073x450x125 cm - Profil "M"</t>
  </si>
  <si>
    <t>Schwimmbadüberdachung KLASIK 1073x500x135 cm - Profil "M"</t>
  </si>
  <si>
    <t>Schwimmbadüberdachung KLASIK 1073x550x145 cm - Profil "M"</t>
  </si>
  <si>
    <t>Schwimmbadüberdachung KLASIK 1073x600x155 cm - Profil "L"</t>
  </si>
  <si>
    <t>Schwimmbadüberdachung DALLAS 646x350x75 cm - Profil"M"</t>
  </si>
  <si>
    <t>Schwimmbadüberdachung DALLAS 646x400x79 cm - Profil"M"</t>
  </si>
  <si>
    <t>Schwimmbadüberdachung DALLAS 646x450x82 cm - Profil"M"</t>
  </si>
  <si>
    <t>Schwimmbadüberdachung DALLAS 860x350x80 cm - Profil "M"</t>
  </si>
  <si>
    <t>Schwimmbadüberdachung DALLAS 860x400x84 cm - Profil "M"</t>
  </si>
  <si>
    <t>Schwimmbadüberdachung DALLAS 860x450x86 cm - Profil "M"</t>
  </si>
  <si>
    <t>Schwimmbadüberdachung DALLAS 860x500x94 cm - Profil "M"</t>
  </si>
  <si>
    <t>Schwimmbadüberdachung DALLAS 860x550x100 cm - Profil "L"</t>
  </si>
  <si>
    <t>Schwimmbadüberdachung DALLAS 1073x350x86 cm - Profil"M"</t>
  </si>
  <si>
    <t>Schwimmbadüberdachung DALLAS 1073x400x89 cm - Profil"M"</t>
  </si>
  <si>
    <t>Schwimmbadüberdachung DALLAS 1073x450x91 cm - Profil"M"</t>
  </si>
  <si>
    <t>Schwimmbadüberdachung DALLAS 1073x500x98 cm - Profil"M"</t>
  </si>
  <si>
    <t>Schwimmbadüberdachung DALLAS 1073x550x105 cm - Profil"L"</t>
  </si>
  <si>
    <t>Schwimmbadüberdachung DALLAS 1073x600x112 cm - Profil"L"</t>
  </si>
  <si>
    <t>Schwimmbadüberdachung CASABLANCA-niedrig, 646x350x60 cm Profil "L"</t>
  </si>
  <si>
    <t>Schwimmbadüberdachung CASABLANCA-niedrig, 646x400x63 cm Profil "L"</t>
  </si>
  <si>
    <t>Schwimmbadüberdachung CASABLANCA-niedrig, 646x450x67 cm Profil "L"</t>
  </si>
  <si>
    <t>Schwimmbadüberdachung CASABLANCA-niedrig, 860x350x66 cm Profil "L"</t>
  </si>
  <si>
    <t>Schwimmbadüberdachung CASABLANCA-niedrig, 860x400x69 cm Profil "L"</t>
  </si>
  <si>
    <t>Schwimmbadüberdachung CASABLANCA-niedrig, 860x450x73 cm Profil "L"</t>
  </si>
  <si>
    <t>Schwimmbadüberdachung CASABLANCA-niedrig, 860x500x76 cm Profil "L"</t>
  </si>
  <si>
    <t>Schwimmbadüberdachung CASABLANCA-niedrig, 860x550x79 cm Profil "L+"</t>
  </si>
  <si>
    <t>Schwimmbadüberdachung CASABLANCA-niedrig, 1073x350x72 cm Profil "L"</t>
  </si>
  <si>
    <t>Schwimmbadüberdachung CASABLANCA-niedrig, 1073x400x75 cm Profil "L"</t>
  </si>
  <si>
    <t>Schwimmbadüberdachung CASABLANCA-niedrig, 1073x450x79 cm Profil "L"</t>
  </si>
  <si>
    <t>Schwimmbadüberdachung CASABLANCA-niedrig, 1073x500x82 cm Profil "L"</t>
  </si>
  <si>
    <t>Schwimmbadüberdachung CASABLANCA-niedrig, 1073x550x85 cm Profil "L+"</t>
  </si>
  <si>
    <t>Überdachung MONACO Standard 646x350x120 cm - Profil "M"</t>
  </si>
  <si>
    <t>Überdachung MONACO FUTURE 646x400x200 cm - Profil "L"</t>
  </si>
  <si>
    <t>Überdachung MONACO FUTURE 646x450x200 cm - Profil "L"</t>
  </si>
  <si>
    <t>Überdachung MONACO Standard 860x350x125 cm - Profil "M"</t>
  </si>
  <si>
    <t>Überdachung MONACO FUTURE 860x400x200 cm - Profil "L"</t>
  </si>
  <si>
    <t>Überdachung MONACO FUTURE 860x450x200 cm - Profil "L"</t>
  </si>
  <si>
    <t>Überdachung MONACO FUTURE 860x500x200 cm - Profil "L"</t>
  </si>
  <si>
    <t>Überdachung MONACO FUTURE 860x550x210 cm - Profil "L+"</t>
  </si>
  <si>
    <t>Überdachung MONACO FUTURE 860x600x210 cm - Profil "L+"</t>
  </si>
  <si>
    <t>Überdachung MONACO FUTURE 1073x450x200 cm - Profil "L"</t>
  </si>
  <si>
    <t>Überdachung MONACO FUTURE 1073x500x200 cm - Profil "L"</t>
  </si>
  <si>
    <t>Überdachung MONACO FUTURE 1073x550x210 cm - Profil "L+"</t>
  </si>
  <si>
    <t>Überdachung MONACO FUTURE 1073x600x210 cm - Profil "L+"</t>
  </si>
  <si>
    <t>Schwimmbadüberdachung CASABLANCA-niedrig, 1073x600x89 cm Profil "L+"</t>
  </si>
  <si>
    <t>Schwimmbadüberdachung CASABLANCA-niedrig, 1073x650x120 cm Profil "XL"</t>
  </si>
  <si>
    <t>Schwimmbadüberdachung CASABLANCA-niedrig, 860x600x83 cm Profil "L+"</t>
  </si>
  <si>
    <t>Schwimmbadüberdachung CASABLANCA-niedrig, 860x650x110 cm Profil "XL"</t>
  </si>
  <si>
    <t>Überdachung MONACO Standard 646x400x140 cm - Profil "M"</t>
  </si>
  <si>
    <t>Überdachung MONACO Standard 646x450x145 cm - Profil "M"</t>
  </si>
  <si>
    <t>Überdachung MONACO Standard 646x500x160 cm - Profil "M"</t>
  </si>
  <si>
    <t>Überdachung MONACO Standard 646x550x180 cm - Profil "L+"</t>
  </si>
  <si>
    <t>Überdachung MONACO Standard 646x600x245 cm - Profil "XL"</t>
  </si>
  <si>
    <t>Überdachung MONACO Standard 646x650x260 cm - Profil "XL"</t>
  </si>
  <si>
    <t>Überdachung MONACO Standard 646x700x280 cm - Profil "XL"</t>
  </si>
  <si>
    <t>Modul Aretierung (Laufschien Elegance) - rechts - Einfallwinkel 47°-79°</t>
  </si>
  <si>
    <t>farbiges Polycarbonat 4 mm - für jeden m2 (grün, blau, grau)</t>
  </si>
  <si>
    <t>Verrigelung Angeltüre</t>
  </si>
  <si>
    <t>Niete Edelstahl - per Stück</t>
  </si>
  <si>
    <t>Schlüssel - schwarzer Kunststoff - für Standard Bausätze bis 2013</t>
  </si>
  <si>
    <t>Handgriff Seiteneingang mit Knopf - absperrbar! inkl. Schlüssel</t>
  </si>
  <si>
    <t>Gummidichtung 50 mm zu Profilbögen (Gummi - per LFM) bis 2014 verwendet</t>
  </si>
  <si>
    <t>Modul Aretierung (Laufschien Excelence) - links - Einfallwinkel 47°-79°</t>
  </si>
  <si>
    <t>Bodenanker - für Vorder-u. Rückwand</t>
  </si>
  <si>
    <t>Klarsichteinsatz Speck Pumpe-Bettar (ohne Dichtung) Vorfilter</t>
  </si>
  <si>
    <t>Türband - Klappe, links (6 Löcher)</t>
  </si>
  <si>
    <t>Türband - Angeltür links (4 Löcher)</t>
  </si>
  <si>
    <t>Hand Griff ohne Knopf ( Seiteneingang von innen, Vorderwand</t>
  </si>
  <si>
    <t>Reparaturset (Links+Rechts) Führungsschiene Schienenlos - inkl. Montagezubehör</t>
  </si>
  <si>
    <t>Plastikteil für Strebe (Schneelastträger)</t>
  </si>
  <si>
    <t>Gewindeirng zu Speck Pumpe-Bettar (Vorfilter)</t>
  </si>
  <si>
    <t>Verbindunngshülse zu Laufschiene Standard Schiene 22 mm (auch Bausätze)</t>
  </si>
  <si>
    <t>Verschraubung komplett zu Magic (Bundbuchse od. Schlauchanschluss) m. GI-Ring</t>
  </si>
  <si>
    <t>O-Ring für Deckel Speck Pumpe-Bettar (Vorfilter)</t>
  </si>
  <si>
    <t>Saugsieb mit Griff Pumpe-Bettar</t>
  </si>
  <si>
    <t>Türband - Klappe, rechts (6 Löcher)</t>
  </si>
  <si>
    <t>Verbindungstift zu Laufschiene Elegance 15 mm (auch Bausätze)</t>
  </si>
  <si>
    <t>Gleitringdichtung 14mm Pumpe-Bettar</t>
  </si>
  <si>
    <t>PE - Gewebefolie - Farbe:Silber ( - per LFM) Standardhöhe: 11 cm</t>
  </si>
  <si>
    <t>Gummilappen 150 mm - für Stirnwanderhöhung 90-100 mm - grau (Länge 1 m)</t>
  </si>
  <si>
    <t>Rampe Stopper fixiert das Modul</t>
  </si>
  <si>
    <t>Laufrolle Schienenlos, Durchmesser 80 mm</t>
  </si>
  <si>
    <t>Schloss der Angeltür (linke und rechte)</t>
  </si>
  <si>
    <t>Führungsschiene zu schienenloser Überdachung - silver elox o. anthrazith</t>
  </si>
  <si>
    <t>Bürste zu Führungsschiene - zu schienenloser Überdachung - silver elox o. anthrazith</t>
  </si>
  <si>
    <t>Endanschlag + Führungsrolle + Imbusschraube m. Mutter (4+5+6+7)</t>
  </si>
  <si>
    <t>Abstandhalter + Blechschraube - zu schienenloser Überdachung (2+3)</t>
  </si>
  <si>
    <t>Türband - Angeltür rechts (4 Löcher)</t>
  </si>
  <si>
    <t>Endabschluss zu Elegance Laufschiene - RECHTS - KLEIN</t>
  </si>
  <si>
    <t>Endabschluss zu Elegance Laufschiene - LINKS - KLEIN</t>
  </si>
  <si>
    <t>Endabschluss zu Elegance Laufschiene - LINKS - GROSS</t>
  </si>
  <si>
    <t>Endabschluss zu Elegance Laufschiene - RECHTS - GROSS</t>
  </si>
  <si>
    <t>Puffer / Anschlag zu Albixon Ininity schienenlos Teil - Nr. 1</t>
  </si>
  <si>
    <t>Puffer / Anschlag zu Albixon Ininity schienenlos Teil - Nr. 2</t>
  </si>
  <si>
    <t>Puffer / Anschlag zu Albixon Ininity schienenlos Teil - Nr. 3</t>
  </si>
  <si>
    <t>Schwimmbadüberdachung CASABLANCA-niedrig, 646x500x70 cm Profil "L"</t>
  </si>
  <si>
    <t>Schwimmbadüberdachung CASABLANCA-niedrig, 646x550x73 cm Profil "L+"</t>
  </si>
  <si>
    <t>Schwimmbadüberdachung CASABLANCA-niedrig, 646x600x77 cm Profil "L+"</t>
  </si>
  <si>
    <t>Schwimmbadüberdachung CASABLANCA-niedrig, 646x650x101 cm Profil "XL"</t>
  </si>
  <si>
    <t>Geteilte Stirnwand</t>
  </si>
  <si>
    <t>Überdachungsverlängerung bis 50 cm Standardlänge (+ 11% Aufpreis)</t>
  </si>
  <si>
    <t>Zusätzliche Schneestreben + 3% auf Grundpreis</t>
  </si>
  <si>
    <t>Verlängerung der Überdachung über 50 cm bis 100 cm (+ 22% Aufpreis)</t>
  </si>
  <si>
    <t>Überdachungsverlängerung mehr als 50 &gt;100 cm (+ 22%)</t>
  </si>
  <si>
    <t>Verkürzung der Überdachung - beliebig + 6% Aufpreis vom Grundpreis</t>
  </si>
  <si>
    <t>Aufpreis für "Versperrbare Verriegelung" pro Stück</t>
  </si>
  <si>
    <t>Doppelstegplatten Hammer Finish - per m2</t>
  </si>
  <si>
    <t>Schwimmbadüberdachung KLASIK - 860x650x165 cm - Profil "L"</t>
  </si>
  <si>
    <t>Schwimmbadüberdachung KLASIK 1073x650x170 cm - Profil "L"</t>
  </si>
  <si>
    <t>Schwimmbadüberdachung KLASIK 1287x650x170 cm - Profil "L"</t>
  </si>
  <si>
    <t>Schwimmbadüberdachung CASABLANCA-niedrig, 1287x350x78 cm Profil "L"</t>
  </si>
  <si>
    <t>Schwimmbadüberdachung CASABLANCA-niedrig, 1287x400x81 cm Profil "L"</t>
  </si>
  <si>
    <t>Schwimmbadüberdachung CASABLANCA-niedrig, 1287x450x85 cm Profil "L"</t>
  </si>
  <si>
    <t>Schwimmbadüberdachung CASABLANCA-niedrig, 1287x500x88 cm Profil "L"</t>
  </si>
  <si>
    <t>Schwimmbadüberdachung CASABLANCA-niedrig, 1287x550x91 cm Profil "L+"</t>
  </si>
  <si>
    <t>Schwimmbadüberdachung CASABLANCA-niedrig, 1287x600x95 cm Profil "L+"</t>
  </si>
  <si>
    <t>Schwimmbadüberdachung CASABLANCA-niedrig, 1287x650x128 cm Profil "XL"</t>
  </si>
  <si>
    <t>Schwimmbadüberdachung CASABLANCA-niedrig, 1287x700x132 cm Profil "XL"</t>
  </si>
  <si>
    <t>Schwimmbadüberdachung CASABLANCA-niedrig, 1073x700x123 cm Profil "XL"</t>
  </si>
  <si>
    <t>Schwimmbadüberdachung CASABLANCA-niedrig, 860x700x113 cm Profil "XL"</t>
  </si>
  <si>
    <t>Schwimmbadüberdachung CASABLANCA-niedrig, 646x700x104 cm Profil "XL"</t>
  </si>
  <si>
    <t>Schwimmbadüberdachung KLASIK - 646x500x130 cm - Profil "M"</t>
  </si>
  <si>
    <t>Schwimmbadüberdachung KLASIK - 646x550x140 cm - Profil "M"</t>
  </si>
  <si>
    <t>Schwimmbadüberdachung KLASIK - 646x600x150 cm - Profil "L"</t>
  </si>
  <si>
    <t>Schwimmbadüberdachung KLASIK - 646x650x165 cm - Profil "L"</t>
  </si>
  <si>
    <t>Schwimmbadüberdachung KLASIK 1287x350x105 cm - Profil "M"</t>
  </si>
  <si>
    <t>Schwimmbadüberdachung KLASIK 1287x400x115 cm - Profil "M"</t>
  </si>
  <si>
    <t>Schwimmbadüberdachung KLASIK 1287x450x125 cm - Profil "M"</t>
  </si>
  <si>
    <t>Schwimmbadüberdachung KLASIK 1287x500x140 cm - Profil "M"</t>
  </si>
  <si>
    <t>Schwimmbadüberdachung KLASIK 1287x550x150 cm - Profil "M"</t>
  </si>
  <si>
    <t>Schwimmbadüberdachung KLASIK 1287x600x160 cm - Profil "L"</t>
  </si>
  <si>
    <t>Schwimmbadüberdachung DALLAS 646x500x89 cm - Profil"M"</t>
  </si>
  <si>
    <t>Schwimmbadüberdachung DALLAS 646x550x96 cm - Profil"L"</t>
  </si>
  <si>
    <t>Schwimmbadüberdachung DALLAS 646x600x105 cm - Profil "L"</t>
  </si>
  <si>
    <t>Überdachung MONACO Standard 1073x350x125 cm - Profil "M"</t>
  </si>
  <si>
    <t>Überdachung MONACO FUTURE 1073x400x200 cm - Profil "L"</t>
  </si>
  <si>
    <t>Überdachung MONACO Standard 1287x350x130 cm - Profil "M"</t>
  </si>
  <si>
    <t>Überdachung MONACO FUTURE 1287x400x200 cm - Profil "L"</t>
  </si>
  <si>
    <t>Überdachung MONACO FUTURE 1287x450x200 cm - Profil "L"</t>
  </si>
  <si>
    <t>Überdachung MONACO FUTURE 1287x500x200 cm - Profil "L"</t>
  </si>
  <si>
    <t>Überdachung MONACO FUTURE 1287x550x210 cm - Profil "L+"</t>
  </si>
  <si>
    <t>Überdachung MONACO FUTURE 646x500x200 cm - Profil "L"</t>
  </si>
  <si>
    <t>Überdachung MONACO FUTURE 646x550x210 cm - Profil "L+"</t>
  </si>
  <si>
    <t>Überdachung MONACO FUTURE 646x600x210 cm - Profil "L+"</t>
  </si>
  <si>
    <t>Schwimmbadüberdachung KLASIK - 1050x350x125 cm (LxBxH)</t>
  </si>
  <si>
    <t>Schwimmbadüberdachung KLASIK - 1050x450x150 cm (LxBxH)</t>
  </si>
  <si>
    <t>Schwimmbadüberdachung KLASIK - 1050x500x160 cm (LxBxH)</t>
  </si>
  <si>
    <t>Schwimmbadüberdachung KLASIK - 1050x550x170 cm (LxBxH)</t>
  </si>
  <si>
    <t>Schwimmbadüberdachung KLASIK - 1050x600x180 cm (LxBxH)</t>
  </si>
  <si>
    <t>Schwimmbadüberdachung KLASIK - 630x300x105cm (LxBxH)</t>
  </si>
  <si>
    <t>Schwimmbadüberdachung KLASIK - 630x350x120cm (LxBxH)</t>
  </si>
  <si>
    <t>Schwimmbadüberdachung KLASIK - 630x400x125cm (LxBxH)</t>
  </si>
  <si>
    <t>Schwimmbadüberdachung KLASIK - 630x450x145cm (LxBxH)</t>
  </si>
  <si>
    <t>Schwimmbadüberdachung KLASIK - 630x500x155cm (LxBxH)</t>
  </si>
  <si>
    <t>Schwimmbadüberdachung KLASIK - 630x550x165cm (LxBxH)</t>
  </si>
  <si>
    <t>Schwimmbadüberdachung KLASIK - 630x600x175cm (LxBxH)</t>
  </si>
  <si>
    <t>Schwimmbadüberdachung KLASIK - 840x300x105cm (LxBxH)</t>
  </si>
  <si>
    <t>Schwimmbadüberdachung KLASIK - 840x350x125cm (LxBxH)</t>
  </si>
  <si>
    <t>Schwimmbadüberdachung KLASIK - 840x400x135cm (LxBxH)</t>
  </si>
  <si>
    <t>Schwimmbadüberdachung KLASIK - 840x450x145cm (LxBxH)</t>
  </si>
  <si>
    <t>Schwimmbadüberdachung KLASIK - 840x500x155cm (LxBxH)</t>
  </si>
  <si>
    <t>Schwimmbadüberdachung KLASIK - 840x600x180cm (LxBxH)</t>
  </si>
  <si>
    <t>Schwimmbadüberdachung KLASIK - 1260x350x130cm (LxBxH)</t>
  </si>
  <si>
    <t>Schwimmbadüberdachung KLASIK - 1260x400x140cm (LxBxH)</t>
  </si>
  <si>
    <t>Schwimmbadüberdachung KLASIK - 1260x450x150cm (LxBxH)</t>
  </si>
  <si>
    <t>Schwimmbadüberdachung KLASIK - 1260x500x160cm (LxBxH)</t>
  </si>
  <si>
    <t>Schwimmbadüberdachung KLASIK - 1260x550x180cm (LxBxH)</t>
  </si>
  <si>
    <t>Schwimmbadüberdachung KLASIK - 1260x600x195cm (LxBxH)</t>
  </si>
  <si>
    <t>Schwimmbadüberdachung DALLAS 1287x350x92 cm - Profil"M"</t>
  </si>
  <si>
    <t>Schwimmbadüberdachung DALLAS 1287x400x94 cm - Profil"M"</t>
  </si>
  <si>
    <t>Schwimmbadüberdachung DALLAS 1287x450x97 cm - Profil"M"</t>
  </si>
  <si>
    <t>Schwimmbadüberdachung DALLAS 1287x500x103 cm - Profil"M"</t>
  </si>
  <si>
    <t>Schwimmbadüberdachung DALLAS 1287x550x109 cm - Profil"L"</t>
  </si>
  <si>
    <t>Schwimmbadüberdachung DALLAS 1287x600x116 cm - Profil"L"</t>
  </si>
  <si>
    <t>Überdachung MONACO Standard 1287x400x145 cm - Profil "M"</t>
  </si>
  <si>
    <t>Überdachung MONACO Standard 1287x450x155 cm - Profil "M"</t>
  </si>
  <si>
    <t>Überdachung MONACO Standard 1287x500x170 cm - Profil "M"</t>
  </si>
  <si>
    <t>Überdachung MONACO Standard 1287x550x185 cm - Profil "L+"</t>
  </si>
  <si>
    <t>Überdachung MONACO Standard 1287x600x250 cm - Profil "XL"</t>
  </si>
  <si>
    <t>Überdachung MONACO Standard 1287x650x270 cm - Profil "XL"</t>
  </si>
  <si>
    <t>Überdachung MONACO Standard 1287x700x290 cm - Profil "XL"</t>
  </si>
  <si>
    <t>Überdachung MONACO FUTURE 1287x600x220 cm - Profil "L+"</t>
  </si>
  <si>
    <t>Überdachung MONACO Standard 1073x400x145 cm - Profil "M"</t>
  </si>
  <si>
    <t>Überdachung MONACO Standard 1073x450x155 cm - Profil "M"</t>
  </si>
  <si>
    <t>Überdachung MONACO Standard 1073x500x165 cm - Profil "M"</t>
  </si>
  <si>
    <t>Überdachung MONACO Standard 1073x550x180 cm - Profil "L+"</t>
  </si>
  <si>
    <t>Überdachung MONACO Standard 1073x600x250 cm - Profil "XL"</t>
  </si>
  <si>
    <t>Überdachung MONACO Standard 1073x650x270 cm - Profil "XL"</t>
  </si>
  <si>
    <t>Überdachung MONACO Standard 1073x700x285 cm - Profil "XL"</t>
  </si>
  <si>
    <t>Whirlpool Überdachung KLASIK SPA - Modell A</t>
  </si>
  <si>
    <t>Whirlpool Überdachung KLASIK SPA - Modell B</t>
  </si>
  <si>
    <t>AKTION Überdachung KLASIK C - EXCELLENCE 1073 x 570 x 155 cm - KIEFER, inkl. 230 cm Laufschiene</t>
  </si>
  <si>
    <t>AKTIONS Überdachung KLASIK A PRO+ 636 x 360 x 80 cm, ELOX</t>
  </si>
  <si>
    <t>AKTIONS Überdachung KLASIK B PRO+ 846 x 470 x 100 cm, ELOX</t>
  </si>
  <si>
    <t>BOX CASA INFINITY "A" - 646x390x62 cm - Klarglas</t>
  </si>
  <si>
    <t>Schwimmbadüberdachung KLASIK - B 840x470x155cm (LxBxH)</t>
  </si>
  <si>
    <t>Schienenverlängerung 215 cm - Modell B (altes Modell)</t>
  </si>
  <si>
    <t>Schienenverlängerung AIR 280 cm - 3 Module, Modell A</t>
  </si>
  <si>
    <t>Schienenverlängerung AIR 323 cm - 3 Module, Modell A</t>
  </si>
  <si>
    <t>Einseitige Schienenverlängerung AIR 280 cm - 3 Module, Modell A</t>
  </si>
  <si>
    <t>Einseitige Schienenverlängerung AIR 280 cm - 4 Module, Modell B</t>
  </si>
  <si>
    <t>NOBOX + 16% Aufpreis - Vormontage der Module im Werk</t>
  </si>
  <si>
    <t>Überdachung Modell INFINITY "schienenlos" 646x350x52 cm - Profil "L" - Türen zusätzlich!</t>
  </si>
  <si>
    <t>Überdachung Modell INFINITY "schienenlos" 646x400x54 cm - Profil "L" - Türen zusätzlich!</t>
  </si>
  <si>
    <t>Überdachung Modell INFINITY "schienenlos" 646x450x56 cm - Profil "L" - Türen zusätzlich!</t>
  </si>
  <si>
    <t>Überdachung Modell INFINITY "schienenlos" 646x500x58 cm - Profil "L" - Türen zusätzlich!</t>
  </si>
  <si>
    <t>Überdachung Modell INFINITY "schienenlos" 860x350x58 cm - Profil "L" - Türen zusätzlich!</t>
  </si>
  <si>
    <t>Überdachung Modell INFINITY "schienenlos" 860x400x61 cm - Profil "L" - Türen zusätzlich!</t>
  </si>
  <si>
    <t>Überdachung Modell INFINITY "schienenlos" 860x450x63 cm - Profil "L" - Türen zusätzlich!</t>
  </si>
  <si>
    <t>Überdachung Modell INFINITY "schienenlos" 860x500x65 cm - Profil "L" - Türen zusätzlich!</t>
  </si>
  <si>
    <t>Überdachung Modell INFINITY "schienenlos" 1073x350x65 cm - Profil "L" - Türen zusätzlich!</t>
  </si>
  <si>
    <t>Überdachung Modell INFINITY "schienenlos" 1073x400x67 cm - Profil "L" - Türen zusätzlich!</t>
  </si>
  <si>
    <t>Überdachung Modell INFINITY "schienenlos" 1073x450x69 cm - Profil "L" - Türen zusätzlich!</t>
  </si>
  <si>
    <t>Überdachung Modell INFINITY "schienenlos" 1073x500x71 cm - Profil "L" - Türen zusätzlich!</t>
  </si>
  <si>
    <t>Überdachung Modell INFINITY "schienenlos" 1287x350x71 cm - Profil "L" - Türen zusätzlich!</t>
  </si>
  <si>
    <t>Überdachung Modell INFINITY "schienenlos" 1287x400x73 cm - Profil "L" - Türen zusätzlich!</t>
  </si>
  <si>
    <t>Überdachung Modell INFINITY "schienenlos" 1287x450x76 cm - Profil "L" - Türen zusätzlich!</t>
  </si>
  <si>
    <t>Überdachung Modell INFINITY "schienenlos" 1287x500x78 cm - Profil "L" - Türen zusätzlich!</t>
  </si>
  <si>
    <t>BOX CASA INFINITY "A" - 646x390x62 cm,CARBON, Klarglas, einseitige Laufschiene LINKS (ohne Verlängerung)</t>
  </si>
  <si>
    <t>BOX CASA INFINITY "A" - 646x390x62 cm,CARBON, Klarglas, einseitige Laufschiene RECHTS (ohne Verlängerung)</t>
  </si>
  <si>
    <t>BOX CASA INFINITY "B" - 860 x 500 x 70 cm - Klarglas</t>
  </si>
  <si>
    <t>BOX CASA INFINITY "B" - 860x500x75 cm,CARBON, Klarglas, einseitige Laufschiene LINKS (ohne Verlängerung)</t>
  </si>
  <si>
    <t>BOX CASA INFINITY "B" - 860x500x75 cm,CARBON, Klarglas, einseitige Laufschiene RECHTS (ohne Verlängerung)</t>
  </si>
  <si>
    <t>Schienenverlängerung AIR 250 cm - 4 Module, Modell B</t>
  </si>
  <si>
    <t>Schienenverlängerung AIR 250 cm - 5 Module, Modell C</t>
  </si>
  <si>
    <t>Schienenverlängerung AIR 280 cm - 4 Module, Modell B</t>
  </si>
  <si>
    <t>Schienenverlängerung AIR 323 cm - 4 Module, Modell B</t>
  </si>
  <si>
    <t>Selbstbausatz KLASIK A - 646 x 361 x 105 cm - 8 mm Stegplatte; ohne Schienenverlängerung</t>
  </si>
  <si>
    <t>Selbstbausatz KLASIK B - 860 x 471 x 130 cm - 8 mm Stegplatte; ohne Schienenverlängerung</t>
  </si>
  <si>
    <t>Selbstbausatz KLASIK C - 1073x571x155 cm - 8 mm Stegplatte, ohne Schienenverlängerung</t>
  </si>
  <si>
    <t>Selbstbausatz KLASIK A - 646x361x105 cm - DB703 ANTHRAZIT, 8 mm Stegplatte, ohne Schienenverlängerung</t>
  </si>
  <si>
    <t>Selbstbausatz KLASIK B - 860x471x130 cm - DB703 ANTHRAZIT, 8 mm Stegplatte; ohne Schienenverlängerung</t>
  </si>
  <si>
    <t>Schienenverlängerung AIR 250 cm - 3 Module, Modell A</t>
  </si>
  <si>
    <t>Selbstbausatz CASABLANCA A - Bausatz 970 x 578 x 263 cm - RAL Farbe, inkl. 230 cm Schienenverlängerung</t>
  </si>
  <si>
    <t>Selbstbausatz CASABLANCA B - Bausatz 1286 x 678 x 283 cm - RAL Farbe, inkl. 230 cm Schienenverlängerung</t>
  </si>
  <si>
    <t>Selbstbausatz CASABLANCA C - Bausatz 1603 x 700 x 294 cm - RAL Farbe, inkl. 230 cm Schienenverlängerung</t>
  </si>
  <si>
    <t>Selbstbausatz KLASIK C - 1073x570x155 cm - DB703 ANTHRAZIT, 8 mm Stegplatte, ohne Schieneverlängerung</t>
  </si>
  <si>
    <t>coaxProfil schmal silber Gs2,5 Meter Länge</t>
  </si>
  <si>
    <t>Klasik No-line B - Schienenlose Ausführung - 1254 x 715 x 150</t>
  </si>
  <si>
    <t>coaxAbdeckung PVC schwarz - per 1 lfm</t>
  </si>
  <si>
    <t>coaxKappe PVC schwarz - Profilschmal SB</t>
  </si>
  <si>
    <t>Schienenverlängerung 280 cm - Modell B (altes Modell)</t>
  </si>
  <si>
    <t>Schienenverlängerung AIR 280 cm - 5 Module, Modell C</t>
  </si>
  <si>
    <t>Schienenverlängerung AIR 323 cm - 5 Module, Modell C</t>
  </si>
  <si>
    <t>AKTION Überdachung KLASIK A+ PLUS SILVER - 646 x 360 x 100 cm - m. Seiteneinstieg und 230 cm Schienenverlängerung</t>
  </si>
  <si>
    <t>AKTION Überdachung KLASIK B+ PLUS SILVER - 852 x 470 x 130 cm - m. zus.Seiteneinstieg und 230 cm Schienenverlängerung</t>
  </si>
  <si>
    <t>AKTION Überdachung KLASIK C+ PLUS - SILVER - 1073 x 570 x 150 cm - m. zus.Seiteneinstieg und 230 cm Schienenverlängerung</t>
  </si>
  <si>
    <t>Selbstbausatz KLASIK A - CLEAR 646 x 361 x 100 cm - Klarglas, ohne Schienenverlängerung</t>
  </si>
  <si>
    <t>Selbstbausatz KLASIK A - CLEAR - 646x361x100 cm - ANTHRAZIT, Klarglas, ohne Schienenverlängerung</t>
  </si>
  <si>
    <t>Selbstbausatz KLASIK B - CLEAR - 860x471x130 cm - ANTHRAZIT, Klarglas, ohne Schienenverlängerung</t>
  </si>
  <si>
    <t>Selbstbausatz KLASIK C - CLEAR - 1073x570x155 cm - ANTHRAZIT, Klarglas, ohne Schienenverlängerung</t>
  </si>
  <si>
    <t>AKTION Überdachung KLASIK A - EXCELLENCE 646 x 360 x 100 cm - KIEFER, inkl. 230 cm Laufschiene</t>
  </si>
  <si>
    <t>Selbstbausatz DALLAS A - 646 x 407 x 75 cm - 8 mm Stegplatte, ohne Schienenverlängerung</t>
  </si>
  <si>
    <t>Selbstbausatz DALLAS A - CLEAR - 3 Module, 646 x 407 x 75 cm, Klarglas, ohne Schienenverlängerung</t>
  </si>
  <si>
    <t>Selbstbausatz DALLAS A - CLEAR - 646x407x75 cm, ANTHRAZIT,Klarglas, ohne Schienenverlängerung</t>
  </si>
  <si>
    <t>Selbstbausatz DALLAS B - CLEAR - 860 x 520 x 100 cm, Klarglas, ohne Schienenverlängerung</t>
  </si>
  <si>
    <t>Selbstbausatz DALLAS B - CLEAR - 860x520x85 cm, ANNTHRAZIT, Klarglas, ohne Schienenverlängerung</t>
  </si>
  <si>
    <t>Selbstbausatz DALLAS B - 860 x 520 x 100 cm - 8 mm Stegplatte, ohne Schienenverlängerung</t>
  </si>
  <si>
    <t>Selbstbausatz DALLAS A - 646x407x75 cm - ANTHRAZITH, 8 mm Stegplatte, ohne Schienenverlängerung</t>
  </si>
  <si>
    <t>Selbstbausatz DALLAS B - 860x520x85 cm - ANTHRAZIT, 8 mm Stegplatte, ohne Schienenverlängerung</t>
  </si>
  <si>
    <t>Selbstbausatz KLASIK B - CLEAR 860x471x130 cm - Klarglas, ohne Scheienverlängerung</t>
  </si>
  <si>
    <t>AKTION Überdachung KLASIK B - EXCELLENCE 860 x 470 x 130 cm - KIEFER, inkl. 230 Laufschiene</t>
  </si>
  <si>
    <t>Schwimmbadüberdachung INFINITY Klarglas - 646x350x60 cm Profil "L"</t>
  </si>
  <si>
    <t>Schwimmbadüberdachung INFINITY Klarglas - 646x400x63 cm Profil "L"</t>
  </si>
  <si>
    <t>Schwimmbadüberdachung INFINITY Klarglas - 646x450x67 cm Profil "L"</t>
  </si>
  <si>
    <t>Schwimmbadüberdachung INFINITY Klarglas - 860x350x66 cm Profil "L"</t>
  </si>
  <si>
    <t>Schwimmbadüberdachung INFINITY Klarglas - 860x400x69 cm Profil "L"</t>
  </si>
  <si>
    <t>Schwimmbadüberdachung INFINITY Klarglas - 860x450x73 cm Profil "L"</t>
  </si>
  <si>
    <t>Schwimmbadüberdachung INFINITY Klarglas - 860x500x76 cm Profil "L"</t>
  </si>
  <si>
    <t>Schwimmbadüberdachung INFINITY Klarglas - 860x550x79 cm Profil "L+"</t>
  </si>
  <si>
    <t>Schwimmbadüberdachung INFINITY Klarglas - 1073x350x72 cm Profil "L"</t>
  </si>
  <si>
    <t>Schwimmbadüberdachung INFINITY Klarglas - 1073x400x75 cm Profil "L"</t>
  </si>
  <si>
    <t>Schwimmbadüberdachung INFINITY Klarglas - 1073x450x79 cm Profil "L"</t>
  </si>
  <si>
    <t>Schwimmbadüberdachung INFINITY Klarglas - 1073x500x82cm Profil "L"</t>
  </si>
  <si>
    <t>Schwimmbadüberdachung INFINITY Klarglas - 1073x550x85cm Profil "L+"</t>
  </si>
  <si>
    <t>Schwimmbadüberdachung INFINITY Klarglas - 1073x600x89 cm Profil "L+"</t>
  </si>
  <si>
    <t>Schwimmbadüberdachung INFINITY Klarglas - 1073x650x120 cm Profil "XL"</t>
  </si>
  <si>
    <t>Schwimmbadüberdachung INFINITY Klarglas - 860x600x83 cm Profil "L+"</t>
  </si>
  <si>
    <t>Schwimmbadüberdachung INFINITY Klarglas - 860x650x110 cm Profil "XL"</t>
  </si>
  <si>
    <t>Schwimmbadüberdachung INFINITY Klarglas - 646x500x70 cm Profil "L"</t>
  </si>
  <si>
    <t>Schwimmbadüberdachung INFINITY Klarglas - 646x550x73 cm Profil "L+"</t>
  </si>
  <si>
    <t>Schwimmbadüberdachung INFINITY Klarglas - 646x600x77 cm Profil "L+"</t>
  </si>
  <si>
    <t>Schwimmbadüberdachung INFINITY Klarglas - 646x650x101 cm Profil "XL"</t>
  </si>
  <si>
    <t>Schwimmbadüberdachung INFINITY Klarglas - 1287x350x78 cm Profil "L"</t>
  </si>
  <si>
    <t>Schwimmbadüberdachung INFINITY Klarglas - 1287x400x81 cm Profil "L"</t>
  </si>
  <si>
    <t>Schwimmbadüberdachung INFINITY Klarglas - 1287x450x85 cm Profil "L"</t>
  </si>
  <si>
    <t>Schwimmbadüberdachung INFINITY Klarglas - 1287x500x88 cm Profil "L"</t>
  </si>
  <si>
    <t>Schwimmbadüberdachung INFINITY Klarglas - 1287x550x91 cm Profil "L+"</t>
  </si>
  <si>
    <t>Schwimmbadüberdachung INFINITY Klarglas - 1287x600x95 cm Profil "L+"</t>
  </si>
  <si>
    <t>Schwimmbadüberdachung INFINITY Klarglas - 1287x650x128 cm Profil "XL"</t>
  </si>
  <si>
    <t>Schwimmbadüberdachung INFINITY Klarglas - 1287x700x132 cm Profil "XL"</t>
  </si>
  <si>
    <t>Schwimmbadüberdachung INFINITY Klarglas - 1073x700x123 cm Profil "XL"</t>
  </si>
  <si>
    <t>Schwimmbadüberdachung INFINITY Klarglas - 860x700x113 cm Profil "XL"</t>
  </si>
  <si>
    <t>Schwimmbadüberdachung INFINITY Klarglas - 646x700x104 cm Profil "XL"</t>
  </si>
  <si>
    <t>Selbstbausatz SYDNEY A - CLEAR - 646 x 386 x 48 - ANTHRAZIT, Klarglas</t>
  </si>
  <si>
    <t>Selbstbausatz SYDNEY B - CLEAR - 860 x 450 x 56 - ANTHRAZIT, Klarglas</t>
  </si>
  <si>
    <t>Selbstbausatz SYDNEY C - CLEAR - 860 x 500 x 58 - ANTHRAZIT, Klarglas</t>
  </si>
  <si>
    <t>Modell KLASIK - Innenmass B 3,1 x L 4,33 x H 1,06 mt, 2 Module, Profil 52/40, Farbe RAL 7035, Stegplatte 8 mm</t>
  </si>
  <si>
    <t>Modell KLASIK - Innenmass B 3,1 x L 5,15 x H 1,06 mt, 2 Module, Profil 52/40, Farbe RAL 7035, Stegplatte 8 mm</t>
  </si>
  <si>
    <t>Modell KLASIK - Innenmass B 3,1 x L 6,5 x H 1,13 mt, 3 Module, Profil 52/40, Farbe RAL 7035, Stegplatte 8 mm</t>
  </si>
  <si>
    <t>Modell KLASIK - Innenmass B 3,1 x L 7,73 x H 1,13 mt, 3 Module, Profil 52/40, Farbe RAL 7035, Stegplatte 8 mm</t>
  </si>
  <si>
    <t>Modell KLASIK - Innenmass B 3,1 x L 8,67 x H 1,2 mt, 4 Module, Profil 52/40, Farbe RAL 7035, Stegplatte 8 mm</t>
  </si>
  <si>
    <t>Modell KLASIK - Innenmass B 3,1 x L10,31 x H 1,2 mt, 4 Module, Profil 52/40, Farbe RAL 7035, Stegplatte 8 mm</t>
  </si>
  <si>
    <t>Modell KLASIK - Innenmass B 3,1 x L10,84 x H 1,26 mt, 5 Module, Profil 52/40, Farbe RAL 7035, Stegplatte 8 mm</t>
  </si>
  <si>
    <t>Modell KLASIK - Innenmass B 3,1 x L13,01 x H 1,33 mt, 6 Module, Profil 52/40, Farbe RAL 7035, Stegplatte 8 mm</t>
  </si>
  <si>
    <t>Modell KLASIK - Innenmass B 3,35 x L 4,33 x H 1,13 mt, 2 Module, Profil 52/40, Farbe RAL 7035, Stegplatte 8 mm</t>
  </si>
  <si>
    <t>Modell KLASIK - Innenmass B 3,35 x L 5,15 x H 1,13 mt, 2 Module, Profil 52/40, Farbe RAL 7035, Stegplatte 8 mm</t>
  </si>
  <si>
    <t>Modell KLASIK - Innenmass B 3,35 x L 6,5 x H 1,2 mt, 3 Module, Profil 52/40, Farbe RAL 7035, Stegplatte 8 mm</t>
  </si>
  <si>
    <t>Modell KLASIK - Innenmass B 3,35 x L 7,73 x H 1,2 mt, 3 Module, Profil 52/40, Farbe RAL 7035, Stegplatte 8 mm</t>
  </si>
  <si>
    <t>Modell KLASIK - Innenmass B 3,35 x L 8,67 x H 1,26 mt, 4 Module, Profil 52/40, Farbe RAL 7035, Stegplatte 8 mm</t>
  </si>
  <si>
    <t>Modell KLASIK - Innenmass B 3,35 x L10,31 x H 1,26 mt, 4 Module, Profil 52/40, Farbe RAL 7035, Stegplatte 8 mm</t>
  </si>
  <si>
    <t>Modell KLASIK - Innenmass B 3,35 x L10,84 x H 1,33 mt, 5 Module, Profil 52/40, Farbe RAL 7035, Stegplatte 8 mm</t>
  </si>
  <si>
    <t>Modell KLASIK - Innenmass B 3,35 x L13,01 x H 1,4 mt, 6 Module, Profil 52/40, Farbe RAL 7035, Stegplatte 8 mm</t>
  </si>
  <si>
    <t>Modell KLASIK - Innenmass B 3,6 x L 4,33 x H 1,2 mt, 2 Module, Profil 70/40, Farbe RAL 7035, Stegplatte 8 mm</t>
  </si>
  <si>
    <t>Modell KLASIK - Innenmass B 3,6 x L 5,15 x H 1,2 mt, 2 Module, Profil 70/40, Farbe RAL 7035, Stegplatte 8 mm</t>
  </si>
  <si>
    <t>Modell KLASIK - Innenmass B 3,6 x L 6,5 x H 1,26 mt, 3 Module, Profil 70/40, Farbe RAL 7035, Stegplatte 8 mm</t>
  </si>
  <si>
    <t>Modell KLASIK - Innenmass B 3,6 x L 7,73 x H 1,26 mt, 3 Module, Profil 70/40, Farbe RAL 7035, Stegplatte 8 mm</t>
  </si>
  <si>
    <t>Modell KLASIK - Innenmass B 3,6 x L 8,67 x H 1,33 mt, 4 Module, Profil 70/40, Farbe RAL 7035, Stegplatte 8 mm</t>
  </si>
  <si>
    <t>Modell KLASIK - Innenmass B 3,6 x L10,31 x H 1,33 mt, 4 Module, Profil 70/40, Farbe RAL 7035, Stegplatte 8 mm</t>
  </si>
  <si>
    <t>Modell KLASIK - Innenmass B 3,6 x L10,84 x H 1,4 mt, 5 Module, Profil 70/40, Farbe RAL 7035, Stegplatte 8 mm</t>
  </si>
  <si>
    <t>Modell KLASIK - Innenmass B 3,6 x L13,01 x H 1,47 mt, 6 Module, Profil 70/40, Farbe RAL 7035, Stegplatte 8 mm</t>
  </si>
  <si>
    <t>Modell KLASIK - Innenmass B 3,85 x L 4,33 x H 1,27 mt, 2 Module, Profil 70/40, Farbe RAL 7035, Stegplatte 8 mm</t>
  </si>
  <si>
    <t>Modell KLASIK - Innenmass B 3,85 x L 5,15 x H 1,27 mt, 2 Module, Profil 70/40, Farbe RAL 7035, Stegplatte 8 mm</t>
  </si>
  <si>
    <t>Modell KLASIK - Innenmass B 3,85 x L 6,5 x H 1,33 mt, 3 Module, Profil 70/40, Farbe RAL 7035, Stegplatte 8 mm</t>
  </si>
  <si>
    <t>Modell KLASIK - Innenmass B 3,85 x L 7,73 x H 1,33 mt, 3 Module, Profil 70/40, Farbe RAL 7035, Stegplatte 8 mm</t>
  </si>
  <si>
    <t>Modell KLASIK - Innenmass B 3,85 x L 8,67 x H 1,4 mt, 4 Module, Profil 70/40, Farbe RAL 7035, Stegplatte 8 mm</t>
  </si>
  <si>
    <t>Modell KLASIK - Innenmass B 3,85 x L10,31 x H 1,4 mt, 4 Module, Profil 70/40, Farbe RAL 7035, Stegplatte 8 mm</t>
  </si>
  <si>
    <t>Modell KLASIK - Innenmass B 3,85 x L10,84 x H 1,47 mt, 5 Module, Profil 70/40, Farbe RAL 7035, Stegplatte 8 mm</t>
  </si>
  <si>
    <t>Modell KLASIK - Innenmass B 3,85 x L13,01 x H 1,53 mt, 6 Module, Profil 70/40, Farbe RAL 7035, Stegplatte 8 mm</t>
  </si>
  <si>
    <t>Modell KLASIK - Innenmass B 4,1 x L 4,33 x H 1,33 mt, 2 Module, Profil 70/40, Farbe RAL 7035, Stegplatte 8 mm</t>
  </si>
  <si>
    <t>Modell KLASIK - Innenmass B 4,1 x L 5,15 x H 1,33 mt, 2 Module, Profil 70/40, Farbe RAL 7035, Stegplatte 8 mm</t>
  </si>
  <si>
    <t>Modell KLASIK - Innenmass B 4,1 x L 6,5 x H 1,4 mt, 3 Module, Profil 70/40, Farbe RAL 7035, Stegplatte 8 mm</t>
  </si>
  <si>
    <t>Modell KLASIK - Innenmass B 4,1 x L 7,73 x H 1,4 mt, 3 Module, Profil 70/40, Farbe RAL 7035, Stegplatte 8 mm</t>
  </si>
  <si>
    <t>Modell KLASIK - Innenmass B 4,1 x L 8,67 x H 1,47 mt, 4 Module, Profil 70/40, Farbe RAL 7035, Stegplatte 8 mm</t>
  </si>
  <si>
    <t>Modell KLASIK - Innenmass B 4,1 x L10,31 x H 1,47 mt, 4 Module, Profil 70/40, Farbe RAL 7035, Stegplatte 8 mm</t>
  </si>
  <si>
    <t>Modell KLASIK - Innenmass B 4,1 x L10,84 x H 1,53 mt, 5 Module, Profil 70/40, Farbe RAL 7035, Stegplatte 8 mm</t>
  </si>
  <si>
    <t>Modell KLASIK - Innenmass B 4,1 x L12,89 x H 1,53 mt, 5 Module, Profil 70/40, Farbe RAL 7035, Stegplatte 8 mm</t>
  </si>
  <si>
    <t>Modell KLASIK - Innenmass B 4,1 x L13,01 x H 1,6 mt, 6 Module, Profil 70/40, Farbe RAL 7035, Stegplatte 8 mm</t>
  </si>
  <si>
    <t>Modell KLASIK - Innenmass B 4,1 x L15,47 x H 1,6 mt, 6 Module, Profil 70/40, Farbe RAL 7035, Stegplatte 8 mm</t>
  </si>
  <si>
    <t>Modell KLASIK - Innenmass B 4,35 x L 4,33 x H 1,47 mt, 2 Module, Profil 70/40, Farbe RAL 7035, Stegplatte 8 mm</t>
  </si>
  <si>
    <t>Modell KLASIK - Innenmass B 4,35 x L 5,15 x H 1,47 mt, 2 Module, Profil 70/40, Farbe RAL 7035, Stegplatte 8 mm</t>
  </si>
  <si>
    <t>Modell KLASIK - Innenmass B 4,35 x L 6,5 x H 1,54 mt, 3 Module, Profil 70/40, Farbe RAL 7035, Stegplatte 8 mm</t>
  </si>
  <si>
    <t>Modell KLASIK - Innenmass B 4,35 x L 7,73 x H 1,54 mt, 3 Module, Profil 70/40, Farbe RAL 7035, Stegplatte 8 mm</t>
  </si>
  <si>
    <t>Modell KLASIK - Innenmass B 4,35 x L 8,67 x H 1,6 mt, 4 Module, Profil 70/40, Farbe RAL 7035, Stegplatte 8 mm</t>
  </si>
  <si>
    <t>Modell KLASIK - Innenmass B 4,35 x L10,31 x H 1,6 mt, 4 Module, Profil 70/40, Farbe RAL 7035, Stegplatte 8 mm</t>
  </si>
  <si>
    <t>Modell KLASIK - Innenmass B 4,35 x L10,84 x H 1,67 mt, 5 Module, Profil 70/40, Farbe RAL 7035, Stegplatte 8 mm</t>
  </si>
  <si>
    <t>Modell KLASIK - Innenmass B 4,35 x L12,89 x H 1,67 mt, 5 Module, Profil 70/40, Farbe RAL 7035, Stegplatte 8 mm</t>
  </si>
  <si>
    <t>Modell KLASIK - Innenmass B 4,35 x L13,01 x H 1,74 mt, 6 Module, Profil 70/40, Farbe RAL 7035, Stegplatte 8 mm</t>
  </si>
  <si>
    <t>Modell KLASIK - Innenmass B 4,35 x L15,47 x H 1,74 mt, 6 Module, Profil 70/40, Farbe RAL 7035, Stegplatte 8 mm</t>
  </si>
  <si>
    <t>Modell KLASIK - Innenmass B 4,6 x L 4,33 x H 1,47 mt, 2 Module, Profil 70/40, Farbe RAL 7035, Stegplatte 8 mm</t>
  </si>
  <si>
    <t>Modell KLASIK - Innenmass B 4,6 x L 5,15 x H 1,47 mt, 2 Module, Profil 70/40, Farbe RAL 7035, Stegplatte 8 mm</t>
  </si>
  <si>
    <t>Modell KLASIK - Innenmass B 4,6 x L 6,5 x H 1,54 mt, 3 Module, Profil 70/40, Farbe RAL 7035, Stegplatte 8 mm</t>
  </si>
  <si>
    <t>Modell KLASIK - Innenmass B 4,6 x L 7,73 x H 1,54 mt, 3 Module, Profil 70/40, Farbe RAL 7035, Stegplatte 8 mm</t>
  </si>
  <si>
    <t>Modell KLASIK - Innenmass B 4,6 x L 8,67 x H 1,6 mt, 4 Module, Profil 70/40, Farbe RAL 7035, Stegplatte 8 mm</t>
  </si>
  <si>
    <t>Modell KLASIK - Innenmass B 4,6 x L10,31 x H 1,6 mt, 4 Module, Profil 70/40, Farbe RAL 7035, Stegplatte 8 mm</t>
  </si>
  <si>
    <t>Modell KLASIK - Innenmass B 4,6 x L10,84 x H 1,67 mt, 5 Module, Profil 70/40, Farbe RAL 7035, Stegplatte 8 mm</t>
  </si>
  <si>
    <t>Modell KLASIK - Innenmass B 4,6 x L12,89 x H 1,67 mt, 5 Module, Profil 70/40, Farbe RAL 7035, Stegplatte 8 mm</t>
  </si>
  <si>
    <t>Modell KLASIK - Innenmass B 4,6 x L13,01 x H 1,74 mt, 6 Module, Profil 70/40, Farbe RAL 7035, Stegplatte 8 mm</t>
  </si>
  <si>
    <t>Modell KLASIK - Innenmass B 4,6 x L15,47 x H 1,74 mt, 6 Module, Profil 70/40, Farbe RAL 7035, Stegplatte 8 mm</t>
  </si>
  <si>
    <t>Modell KLASIK - Innenmass B 4,6 x L15,18 x H 1,8 mt, 7 Module, Profil 70/40, Farbe RAL 7035, Stegplatte 8 mm</t>
  </si>
  <si>
    <t>Modell KLASIK - Innenmass B 4,6 x L18,05 x H 1,8 mt, 7 Module, Profil 70/40, Farbe RAL 7035, Stegplatte 8 mm</t>
  </si>
  <si>
    <t>Modell KLASIK - Innenmass B 4,85 x L 4,33 x H 1,54 mt, 2 Module, Profil 70/40, Farbe RAL 7035, Stegplatte 8 mm</t>
  </si>
  <si>
    <t>Modell KLASIK - Innenmass B 4,85 x L 5,15 x H 1,54 mt, 2 Module, Profil 70/40, Farbe RAL 7035, Stegplatte 8 mm</t>
  </si>
  <si>
    <t>Modell KLASIK - Innenmass B 4,85 x L 6,5 x H 1,6 mt, 3 Module, Profil 70/40, Farbe RAL 7035, Stegplatte 8 mm</t>
  </si>
  <si>
    <t>Modell KLASIK - Innenmass B 4,85 x L 7,73 x H 1,6 mt, 3 Module, Profil 70/40, Farbe RAL 7035, Stegplatte 8 mm</t>
  </si>
  <si>
    <t>Modell KLASIK - Innenmass B 4,85 x L 8,67 x H 1,67 mt, 4 Module, Profil 70/40, Farbe RAL 7035, Stegplatte 8 mm</t>
  </si>
  <si>
    <t>Modell KLASIK - Innenmass B 4,85 x L10,31 x H 1,67 mt, 4 Module, Profil 70/40, Farbe RAL 7035, Stegplatte 8 mm</t>
  </si>
  <si>
    <t>Modell KLASIK - Innenmass B 4,85 x L10,84 x H 1,74 mt, 5 Module, Profil 70/40, Farbe RAL 7035, Stegplatte 8 mm</t>
  </si>
  <si>
    <t>Modell KLASIK - Innenmass B 4,85 x L12,89 x H 1,74 mt, 5 Module, Profil 70/40, Farbe RAL 7035, Stegplatte 8 mm</t>
  </si>
  <si>
    <t>Modell KLASIK - Innenmass B 4,85 x L13,01 x H 1,81 mt, 6 Module, Profil 70/40, Farbe RAL 7035, Stegplatte 8 mm</t>
  </si>
  <si>
    <t>Modell KLASIK - Innenmass B 4,85 x L15,47 x H 1,81 mt, 6 Module, Profil 70/40, Farbe RAL 7035, Stegplatte 8 mm</t>
  </si>
  <si>
    <t>Modell KLASIK - Innenmass B 4,85 x L15,18 x H 1,87 mt, 7 Module, Profil 70/40, Farbe RAL 7035, Stegplatte 8 mm</t>
  </si>
  <si>
    <t>Modell KLASIK - Innenmass B 4,85 x L18,05 x H 1,87 mt, 7 Module, Profil 70/40, Farbe RAL 7035, Stegplatte 8 mm</t>
  </si>
  <si>
    <t>Modell KLASIK - Innenmass B 5,1 x L 4,33 x H 1,6 mt, 2 Module, Profil 70/40, Farbe RAL 7035, Stegplatte 8 mm</t>
  </si>
  <si>
    <t>Modell KLASIK - Innenmass B 5,1 x L 5,15 x H 1,6 mt, 2 Module, Profil 70/40, Farbe RAL 7035, Stegplatte 8 mm</t>
  </si>
  <si>
    <t>Modell KLASIK - Innenmass B 5,1 x L 6,5 x H 1,67 mt, 3 Module, Profil 70/40, Farbe RAL 7035, Stegplatte 8 mm</t>
  </si>
  <si>
    <t>Modell KLASIK - Innenmass B 5,1 x L 7,73 x H 1,67 mt, 3 Module, Profil 70/40, Farbe RAL 7035, Stegplatte 8 mm</t>
  </si>
  <si>
    <t>Modell KLASIK - Innenmass B 5,1 x L 8,67 x H 1,74 mt, 4 Module, Profil 70/40, Farbe RAL 7035, Stegplatte 8 mm</t>
  </si>
  <si>
    <t>Modell KLASIK - Innenmass B 5,1 x L10,31 x H 1,74 mt, 4 Module, Profil 70/40, Farbe RAL 7035, Stegplatte 8 mm</t>
  </si>
  <si>
    <t>Modell KLASIK - Innenmass B 5,1 x L10,84 x H 1,81 mt, 5 Module, Profil 70/40, Farbe RAL 7035, Stegplatte 8 mm</t>
  </si>
  <si>
    <t>Modell KLASIK - Innenmass B 5,1 x L12,89 x H 1,81 mt, 5 Module, Profil 70/40, Farbe RAL 7035, Stegplatte 8 mm</t>
  </si>
  <si>
    <t>Modell KLASIK - Innenmass B 5,1 x L13,01 x H 1,87 mt, 6 Module, Profil 70/40, Farbe RAL 7035, Stegplatte 8 mm</t>
  </si>
  <si>
    <t>Modell KLASIK - Innenmass B 5,1 x L15,47 x H 1,87 mt, 6 Module, Profil 70/40, Farbe RAL 7035, Stegplatte 8 mm</t>
  </si>
  <si>
    <t>Modell KLASIK - Innenmass B 5,1 x L15,18 x H 1,94 mt, 7 Module, Profil 70/40, Farbe RAL 7035, Stegplatte 8 mm</t>
  </si>
  <si>
    <t>Modell KLASIK - Innenmass B 5,1 x L18,05 x H 1,94 mt, 7 Module, Profil 70/40, Farbe RAL 7035, Stegplatte 8 mm</t>
  </si>
  <si>
    <t>Modell KLASIK - Innenmass B 5,35 x L 4,33 x H 1,67 mt, 2 Module, Profil 70/40, Farbe RAL 7035, Stegplatte 8 mm</t>
  </si>
  <si>
    <t>Modell KLASIK - Innenmass B 5,35 x L 5,15 x H 1,67 mt, 2 Module, Profil 70/40, Farbe RAL 7035, Stegplatte 8 mm</t>
  </si>
  <si>
    <t>Modell KLASIK - Innenmass B 5,35 x L 6,5 x H 1,74 mt, 3 Module, Profil 70/40, Farbe RAL 7035, Stegplatte 8 mm</t>
  </si>
  <si>
    <t>Modell KLASIK - Innenmass B 5,35 x L 7,73 x H 1,74 mt, 3 Module, Profil 70/40, Farbe RAL 7035, Stegplatte 8 mm</t>
  </si>
  <si>
    <t>Modell KLASIK - Innenmass B 5,35 x L 8,67 x H 1,81 mt, 4 Module, Profil 70/40, Farbe RAL 7035, Stegplatte 8 mm</t>
  </si>
  <si>
    <t>Modell KLASIK - Innenmass B 5,35 x L10,31 x H 1,81 mt, 4 Module, Profil 70/40, Farbe RAL 7035, Stegplatte 8 mm</t>
  </si>
  <si>
    <t>Modell KLASIK - Innenmass B 5,35 x L10,84 x H 1,87 mt, 5 Module, Profil 70/40, Farbe RAL 7035, Stegplatte 8 mm</t>
  </si>
  <si>
    <t>Modell KLASIK - Innenmass B 5,35 x L12,89 x H 1,87 mt, 5 Module, Profil 70/40, Farbe RAL 7035, Stegplatte 8 mm</t>
  </si>
  <si>
    <t>Modell KLASIK - Innenmass B 5,35 x L13,01 x H 1,94 mt, 6 Module, Profil 70/40, Farbe RAL 7035, Stegplatte 8 mm</t>
  </si>
  <si>
    <t>Modell KLASIK - Innenmass B 5,35 x L15,47 x H 1,94 mt, 6 Module, Profil 70/40, Farbe RAL 7035, Stegplatte 8 mm</t>
  </si>
  <si>
    <t>Modell KLASIK - Innenmass B 5,35 x L15,18 x H 2,01 mt, 7 Module, Profil 70/40, Farbe RAL 7035, Stegplatte 8 mm</t>
  </si>
  <si>
    <t>Modell KLASIK - Innenmass B 5,35 x L18,05 x H 2,01 mt, 7 Module, Profil 70/40, Farbe RAL 7035, Stegplatte 8 mm</t>
  </si>
  <si>
    <t>Modell KLASIK - Innenmass B 5,6 x L 4,33 x H 1,74 mt, 2 Module, Profil 70/40, Farbe RAL 7035, Stegplatte 8 mm</t>
  </si>
  <si>
    <t>Modell KLASIK - Innenmass B 5,6 x L 5,15 x H 1,74 mt, 2 Module, Profil 70/40, Farbe RAL 7035, Stegplatte 8 mm</t>
  </si>
  <si>
    <t>Modell KLASIK - Innenmass B 5,6 x L 6,5 x H 1,81 mt, 3 Module, Profil 70/40, Farbe RAL 7035, Stegplatte 8 mm</t>
  </si>
  <si>
    <t>Modell KLASIK - Innenmass B 5,6 x L 7,73 x H 1,81 mt, 3 Module, Profil 70/40, Farbe RAL 7035, Stegplatte 8 mm</t>
  </si>
  <si>
    <t>Modell KLASIK - Innenmass B 5,6 x L 8,67 x H 1,87 mt, 4 Module, Profil 70/40, Farbe RAL 7035, Stegplatte 8 mm</t>
  </si>
  <si>
    <t>Modell KLASIK - Innenmass B 5,6 x L10,31 x H 1,87 mt, 4 Module, Profil 70/40, Farbe RAL 7035, Stegplatte 8 mm</t>
  </si>
  <si>
    <t>Modell KLASIK - Innenmass B 5,6 x L10,84 x H 1,94 mt, 5 Module, Profil 70/40, Farbe RAL 7035, Stegplatte 8 mm</t>
  </si>
  <si>
    <t>Modell KLASIK - Innenmass B 5,6 x L12,89 x H 1,94 mt, 5 Module, Profil 70/40, Farbe RAL 7035, Stegplatte 8 mm</t>
  </si>
  <si>
    <t>Modell KLASIK - Innenmass B 5,6 x L13,01 x H 2,01 mt, 6 Module, Profil 70/40, Farbe RAL 7035, Stegplatte 8 mm</t>
  </si>
  <si>
    <t>Modell KLASIK - Innenmass B 5,6 x L15,47 x H 2,01 mt, 6 Module, Profil 70/40, Farbe RAL 7035, Stegplatte 8 mm</t>
  </si>
  <si>
    <t>Modell KLASIK - Innenmass B 5,6 x L15,18 x H 2,08 mt, 7 Module, Profil 70/40, Farbe RAL 7035, Stegplatte 8 mm</t>
  </si>
  <si>
    <t>Modell KLASIK - Innenmass B 5,6 x L18,05 x H 2,08 mt, 7 Module, Profil 70/40, Farbe RAL 7035, Stegplatte 8 mm</t>
  </si>
  <si>
    <t>Modell KLASIK - Innenmass B 5,85 x L 4,33 x H 1,81 mt, 2 Module, Profil 70/40, Farbe RAL 7035, Stegplatte 8 mm</t>
  </si>
  <si>
    <t>Modell KLASIK - Innenmass B 5,85 x L 5,15 x H 1,81 mt, 2 Module, Profil 70/40, Farbe RAL 7035, Stegplatte 8 mm</t>
  </si>
  <si>
    <t>Modell KLASIK - Innenmass B 5,85 x L 6,5 x H 1,87 mt, 3 Module, Profil 70/40, Farbe RAL 7035, Stegplatte 8 mm</t>
  </si>
  <si>
    <t>Modell KLASIK - Innenmass B 5,85 x L 7,73 x H 1,87 mt, 3 Module, Profil 70/40, Farbe RAL 7035, Stegplatte 8 mm</t>
  </si>
  <si>
    <t>Modell KLASIK - Innenmass B 5,85 x L 8,67 x H 1,94 mt, 4 Module, Profil 70/40, Farbe RAL 7035, Stegplatte 8 mm</t>
  </si>
  <si>
    <t>Modell KLASIK - Innenmass B 5,85 x L10,31 x H 1,94 mt, 4 Module, Profil 70/40, Farbe RAL 7035, Stegplatte 8 mm</t>
  </si>
  <si>
    <t>Modell KLASIK - Innenmass B 5,85 x L10,84 x H 2,01 mt, 5 Module, Profil 70/40, Farbe RAL 7035, Stegplatte 8 mm</t>
  </si>
  <si>
    <t>Modell KLASIK - Innenmass B 5,85 x L12,89 x H 2,01 mt, 5 Module, Profil 70/40, Farbe RAL 7035, Stegplatte 8 mm</t>
  </si>
  <si>
    <t>Modell KLASIK - Innenmass B 5,85 x L13,01 x H 2,08 mt, 6 Module, Profil 70/40, Farbe RAL 7035, Stegplatte 8 mm</t>
  </si>
  <si>
    <t>Modell KLASIK - Innenmass B 5,85 x L15,47 x H 2,08 mt, 6 Module, Profil 70/40, Farbe RAL 7035, Stegplatte 8 mm</t>
  </si>
  <si>
    <t>Modell KLASIK - Innenmass B 5,85 x L15,18 x H 2,14 mt, 7 Module, Profil 70/40, Farbe RAL 7035, Stegplatte 8 mm</t>
  </si>
  <si>
    <t>Modell KLASIK - Innenmass B 5,85 x L18,05 x H 2,14 mt, 7 Module, Profil 70/40, Farbe RAL 7035, Stegplatte 8 mm</t>
  </si>
  <si>
    <t>Modell KLASIK - Innenmass B 6,1 x L 4,33 x H 1,88 mt, 2 Module, Profil 70/40, Farbe RAL 7035, Stegplatte 8 mm</t>
  </si>
  <si>
    <t>Modell KLASIK - Innenmass B 6,1 x L 5,15 x H 1,88 mt, 2 Module, Profil 70/40, Farbe RAL 7035, Stegplatte 8 mm</t>
  </si>
  <si>
    <t>Modell KLASIK - Innenmass B 6,1 x L 6,5 x H 1,94 mt, 3 Module, Profil 70/40, Farbe RAL 7035, Stegplatte 8 mm</t>
  </si>
  <si>
    <t>Modell KLASIK - Innenmass B 6,1 x L 7,73 x H 1,94 mt, 3 Module, Profil 70/40, Farbe RAL 7035, Stegplatte 8 mm</t>
  </si>
  <si>
    <t>Modell KLASIK - Innenmass B 6,1 x L 8,67 x H 2,01 mt, 4 Module, Profil 70/40, Farbe RAL 7035, Stegplatte 8 mm</t>
  </si>
  <si>
    <t>Modell KLASIK - Innenmass B 6,1 x L10,31 x H 2,01 mt, 4 Module, Profil 70/40, Farbe RAL 7035, Stegplatte 8 mm</t>
  </si>
  <si>
    <t>Modell KLASIK - Innenmass B 6,1 x L10,84 x H 2,08 mt, 5 Module, Profil 70/40, Farbe RAL 7035, Stegplatte 8 mm</t>
  </si>
  <si>
    <t>Modell KLASIK - Innenmass B 6,1 x L12,89 x H 2,08 mt, 5 Module, Profil 70/40, Farbe RAL 7035, Stegplatte 8 mm</t>
  </si>
  <si>
    <t>Modell KLASIK - Innenmass B 6,1 x L13,01 x H 2,14 mt, 6 Module, Profil 70/40, Farbe RAL 7035, Stegplatte 8 mm</t>
  </si>
  <si>
    <t>Modell KLASIK - Innenmass B 6,1 x L15,47 x H 2,14 mt, 6 Module, Profil 70/40, Farbe RAL 7035, Stegplatte 8 mm</t>
  </si>
  <si>
    <t>Modell KLASIK - Innenmass B 6,1 x L15,18 x H 2,21 mt, 7 Module, Profil 70/40, Farbe RAL 7035, Stegplatte 8 mm</t>
  </si>
  <si>
    <t>Modell KLASIK - Innenmass B 6,1 x L18,05 x H 2,21 mt, 7 Module, Profil 70/40, Farbe RAL 7035, Stegplatte 8 mm</t>
  </si>
  <si>
    <t>Modell KLASIK - Innenmass B 6,35 x L 4,33 x H 1,94 mt, 2 Module, Profil 70/40, Farbe RAL 7035, Stegplatte 8 mm</t>
  </si>
  <si>
    <t>Modell KLASIK - Innenmass B 6,35 x L 5,15 x H 1,94 mt, 2 Module, Profil 70/40, Farbe RAL 7035, Stegplatte 8 mm</t>
  </si>
  <si>
    <t>Modell KLASIK - Innenmass B 6,35 x L 6,5 x H 2,01 mt, 3 Module, Profil 70/40, Farbe RAL 7035, Stegplatte 8 mm</t>
  </si>
  <si>
    <t>Modell KLASIK - Innenmass B 6,35 x L 7,73 x H 2,01 mt, 3 Module, Profil 70/40, Farbe RAL 7035, Stegplatte 8 mm</t>
  </si>
  <si>
    <t>Modell KLASIK - Innenmass B 6,35 x L 8,67 x H 2,08 mt, 4 Module, Profil 70/40, Farbe RAL 7035, Stegplatte 8 mm</t>
  </si>
  <si>
    <t>Modell KLASIK - Innenmass B 6,35 x L10,31 x H 2,08 mt, 4 Module, Profil 70/40, Farbe RAL 7035, Stegplatte 8 mm</t>
  </si>
  <si>
    <t>Modell KLASIK - Innenmass B 6,35 x L10,84 x H 2,14 mt, 5 Module, Profil 70/40, Farbe RAL 7035, Stegplatte 8 mm</t>
  </si>
  <si>
    <t>Modell KLASIK - Innenmass B 6,35 x L12,89 x H 2,14 mt, 5 Module, Profil 70/40, Farbe RAL 7035, Stegplatte 8 mm</t>
  </si>
  <si>
    <t>Modell KLASIK - Innenmass B 6,35 x L13,01 x H 2,21 mt, 6 Module, Profil 70/40, Farbe RAL 7035, Stegplatte 8 mm</t>
  </si>
  <si>
    <t>Modell KLASIK - Innenmass B 6,35 x L15,47 x H 2,21 mt, 6 Module, Profil 70/40, Farbe RAL 7035, Stegplatte 8 mm</t>
  </si>
  <si>
    <t>Modell KLASIK - Innenmass B 6,35 x L15,18 x H 2,28 mt, 7 Module, Profil 70/40, Farbe RAL 7035, Stegplatte 8 mm</t>
  </si>
  <si>
    <t>Modell KLASIK - Innenmass B 6,35 x L18,05 x H 2,28 mt, 7 Module, Profil 70/40, Farbe RAL 7035, Stegplatte 8 mm</t>
  </si>
  <si>
    <t>Modell KLASIK - Innenmass B 6,6 x L 4,33 x H 2,01 mt, 2 Module, Profil 70/40, Farbe RAL 7035, Stegplatte 8 mm</t>
  </si>
  <si>
    <t>Modell KLASIK - Innenmass B 6,6 x L 5,15 x H 2,01 mt, 2 Module, Profil 70/40, Farbe RAL 7035, Stegplatte 8 mm</t>
  </si>
  <si>
    <t>Modell KLASIK - Innenmass B 6,6 x L 6,5 x H 2,08 mt, 3 Module, Profil 70/40, Farbe RAL 7035, Stegplatte 8 mm</t>
  </si>
  <si>
    <t>Modell KLASIK - Innenmass B 6,6 x L 7,73 x H 2,08 mt, 3 Module, Profil 70/40, Farbe RAL 7035, Stegplatte 8 mm</t>
  </si>
  <si>
    <t>Modell KLASIK - Innenmass B 6,6 x L 8,67 x H 2,14 mt, 4 Module, Profil 70/40, Farbe RAL 7035, Stegplatte 8 mm</t>
  </si>
  <si>
    <t>Modell KLASIK - Innenmass B 6,6 x L10,31 x H 2,14 mt, 4 Module, Profil 70/40, Farbe RAL 7035, Stegplatte 8 mm</t>
  </si>
  <si>
    <t>Modell KLASIK - Innenmass B 6,6 x L10,84 x H 2,21 mt, 5 Module, Profil 70/40, Farbe RAL 7035, Stegplatte 8 mm</t>
  </si>
  <si>
    <t>Modell KLASIK - Innenmass B 6,6 x L12,89 x H 2,21 mt, 5 Module, Profil 70/40, Farbe RAL 7035, Stegplatte 8 mm</t>
  </si>
  <si>
    <t>Modell KLASIK - Innenmass B 6,6 x L13,01 x H 2,28 mt, 6 Module, Profil 70/40, Farbe RAL 7035, Stegplatte 8 mm</t>
  </si>
  <si>
    <t>Modell KLASIK - Innenmass B 6,6 x L15,47 x H 2,28 mt, 6 Module, Profil 70/40, Farbe RAL 7035, Stegplatte 8 mm</t>
  </si>
  <si>
    <t>Modell KLASIK - Innenmass B 6,6 x L15,18 x H 2,35 mt, 7 Module, Profil 70/40, Farbe RAL 7035, Stegplatte 8 mm</t>
  </si>
  <si>
    <t>Modell KLASIK - Innenmass B 6,6 x L18,05 x H 2,35 mt, 7 Module, Profil 70/40, Farbe RAL 7035, Stegplatte 8 mm</t>
  </si>
  <si>
    <t>Sonderbestellung KLASIK lt. Angebot Nr.: inkl. Skizze</t>
  </si>
  <si>
    <t>Modell PERFEKT - Innenmass B 3,1 x L 4,33 x H 0,77 mt, 2 Module, Profil 70/40, Farbe RAL 7016, Stegplatte 8 mm</t>
  </si>
  <si>
    <t>Modell PERFEKT - Innenmass B 3,1 x L 5,15 x H 0,77 mt, 2 Module, Profil 70/40, Farbe RAL 7016, Stegplatte 8 mm</t>
  </si>
  <si>
    <t>Modell PERFEKT - Innenmass B 3,1 x L 6,5 x H 0,84 mt, 3 Module, Profil 70/40, Farbe RAL 7016, Stegplatte 8 mm</t>
  </si>
  <si>
    <t>Modell PERFEKT - Innenmass B 3,1 x L 7,73 x H 0,84 mt, 3 Module, Profil 70/40, Farbe RAL 7016, Stegplatte 8 mm</t>
  </si>
  <si>
    <t>Modell PERFEKT - Innenmass B 3,1 x L 8,67 x H 0,9 mt, 4 Module, Profil 70/40, Farbe RAL 7016, Stegplatte 8 mm</t>
  </si>
  <si>
    <t>Modell PERFEKT - Innenmass B 3,1 x L 10,31 x H 0,9 mt, 4 Module, Profil 70/40, Farbe RAL 7016, Stegplatte 8 mm</t>
  </si>
  <si>
    <t>Modell PERFEKT - Innenmass B 3,1 x L 10,84 x H 0,97 mt, 5 Module, Profil 70/40, Farbe RAL 7016, Stegplatte 8 mm</t>
  </si>
  <si>
    <t>Modell PERFEKT - Innenmass B 3,1 x L 13,01 x H 1,04 mt, 6 Module, Profil 70/40, Farbe RAL 7016, Stegplatte 8 mm</t>
  </si>
  <si>
    <t>Modell PERFEKT - Innenmass B 3,35 x L 4,33 x H 0,79 mt, 2 Module, Profil 70/40, Farbe RAL 7016, Stegplatte 8 mm</t>
  </si>
  <si>
    <t>Modell PERFEKT - Innenmass B 3,35 x L 5,15 x H 0,79 mt, 2 Module, Profil 70/40, Farbe RAL 7016, Stegplatte 8 mm</t>
  </si>
  <si>
    <t>Modell PERFEKT - Innenmass B 3,35 x L 6,5 x H 0,86 mt, 3 Module, Profil 70/40, Farbe RAL 7016, Stegplatte 8 mm</t>
  </si>
  <si>
    <t>Modell PERFEKT - Innenmass B 3,35 x L 7,73 x H 0,86 mt, 3 Module, Profil 70/40, Farbe RAL 7016, Stegplatte 8 mm</t>
  </si>
  <si>
    <t>Modell PERFEKT - Innenmass B 3,35 x L 8,67 x H 0,93 mt, 4 Module, Profil 70/40, Farbe RAL 7016, Stegplatte 8 mm</t>
  </si>
  <si>
    <t>Modell PERFEKT - Innenmass B 3,35 x L 10,31 x H 0,93 mt, 4 Module, Profil 70/40, Farbe RAL 7016, Stegplatte 8 mm</t>
  </si>
  <si>
    <t>Modell PERFEKT - Innenmass B 3,35 x L 10,84 x H 0,99 mt, 5 Module, Profil 70/40, Farbe RAL 7016, Stegplatte 8 mm</t>
  </si>
  <si>
    <t>Modell PERFEKT - Innenmass B 3,35 x L 13,01 x H 1,06 mt, 6 Module, Profil 70/40, Farbe RAL 7016, Stegplatte 8 mm</t>
  </si>
  <si>
    <t>Modell PERFEKT - Innenmass B 3,6 x L 4,33 x H 0,79 mt, 2 Module, Profil 70/40, Farbe RAL 7016, Stegplatte 8 mm</t>
  </si>
  <si>
    <t>Modell PERFEKT - Innenmass B 3,6 x L 5,15 x H 0,79 mt, 2 Module, Profil 70/40, Farbe RAL 7016, Stegplatte 8 mm</t>
  </si>
  <si>
    <t>Modell PERFEKT - Innenmass B 3,6 x L 6,5 x H 0,86 mt, 3 Module, Profil 70/40, Farbe RAL 7016, Stegplatte 8 mm</t>
  </si>
  <si>
    <t>Modell PERFEKT - Innenmass B 3,6 x L 7,73 x H 0,86 mt, 3 Module, Profil 70/40, Farbe RAL 7016, Stegplatte 8 mm</t>
  </si>
  <si>
    <t>Modell PERFEKT - Innenmass B 3,6 x L 8,67 x H 0,93 mt, 4 Module, Profil 70/40, Farbe RAL 7016, Stegplatte 8 mm</t>
  </si>
  <si>
    <t>Modell PERFEKT - Innenmass B 3,6 x L 10,31 x H 0,93 mt, 4 Module, Profil 70/40, Farbe RAL 7016, Stegplatte 8 mm</t>
  </si>
  <si>
    <t>Modell PERFEKT - Innenmass B 3,6 x L 10,84 x H 0,99 mt, 5 Module, Profil 70/40, Farbe RAL 7016, Stegplatte 8 mm</t>
  </si>
  <si>
    <t>Modell PERFEKT - Innenmass B 3,6 x L 13,01 x H 1,06 mt, 6 Module, Profil 70/40, Farbe RAL 7016, Stegplatte 8 mm</t>
  </si>
  <si>
    <t>Modell PERFEKT - Innenmass B 3,85 x L 4,33 x H 0,81 mt, 2 Module, Profil 70/40, Farbe RAL 7016, Stegplatte 8 mm</t>
  </si>
  <si>
    <t>Modell PERFEKT - Innenmass B 3,85 x L 5,15 x H 0,81 mt, 2 Module, Profil 70/40, Farbe RAL 7016, Stegplatte 8 mm</t>
  </si>
  <si>
    <t>Modell PERFEKT - Innenmass B 3,85 x L 6,5 x H 0,88 mt, 3 Module, Profil 70/40, Farbe RAL 7016, Stegplatte 8 mm</t>
  </si>
  <si>
    <t>Modell PERFEKT - Innenmass B 3,85 x L 7,73 x H 0,88 mt, 3 Module, Profil 70/40, Farbe RAL 7016, Stegplatte 8 mm</t>
  </si>
  <si>
    <t>Modell PERFEKT - Innenmass B 3,85 x L 8,67 x H 0,94 mt, 4 Module, Profil 70/40, Farbe RAL 7016, Stegplatte 8 mm</t>
  </si>
  <si>
    <t>Modell PERFEKT - Innenmass B 3,85 x L 10,31 x H 0,94 mt, 4 Module, Profil 70/40, Farbe RAL 7016, Stegplatte 8 mm</t>
  </si>
  <si>
    <t>Modell PERFEKT - Innenmass B 3,85 x L 10,84 x H 1,01 mt, 5 Module, Profil 70/40, Farbe RAL 7016, Stegplatte 8 mm</t>
  </si>
  <si>
    <t>Modell PERFEKT - Innenmass B 3,85 x L 13,01 x H 1,08 mt, 6 Module, Profil 70/40, Farbe RAL 7016, Stegplatte 8 mm</t>
  </si>
  <si>
    <t>Modell PERFEKT - Innenmass B 4,1 x L 4,33 x H 0,83 mt, 2 Module, Profil 70/40, Farbe RAL 7016, Stegplatte 8 mm</t>
  </si>
  <si>
    <t>Modell PERFEKT - Innenmass B 4,1 x L 5,15 x H 0,83 mt, 2 Module, Profil 70/40, Farbe RAL 7016, Stegplatte 8 mm</t>
  </si>
  <si>
    <t>Modell PERFEKT - Innenmass B 4,1 x L 6,5 x H 0,89 mt, 3 Module, Profil 70/40, Farbe RAL 7016, Stegplatte 8 mm</t>
  </si>
  <si>
    <t>Modell PERFEKT - Innenmass B 4,1 x L 7,73 x H 0,89 mt, 3 Module, Profil 70/40, Farbe RAL 7016, Stegplatte 8 mm</t>
  </si>
  <si>
    <t>Modell PERFEKT - Innenmass B 4,1 x L 8,67 x H 0,96 mt, 4 Module, Profil 70/40, Farbe RAL 7016, Stegplatte 8 mm</t>
  </si>
  <si>
    <t>Modell PERFEKT - Innenmass B 4,1 x L 10,31 x H 0,96 mt, 4 Module, Profil 70/40, Farbe RAL 7016, Stegplatte 8 mm</t>
  </si>
  <si>
    <t>Modell PERFEKT - Innenmass B 4,1 x L 10,84 x H 1,03 mt, 5 Module, Profil 70/40, Farbe RAL 7016, Stegplatte 8 mm</t>
  </si>
  <si>
    <t>Modell PERFEKT - Innenmass B 4,1 x L 12,89 x H 1,03 mt, 5 Module, Profil 70/40, Farbe RAL 7016, Stegplatte 8 mm</t>
  </si>
  <si>
    <t>Modell PERFEKT - Innenmass B 4,1 x L 13,01 x H 1,1 mt, 6 Module, Profil 70/40, Farbe RAL 7016, Stegplatte 8 mm</t>
  </si>
  <si>
    <t>Modell PERFEKT - Innenmass B 4,1 x L 15,47 x H 1,1 mt, 6 Module, Profil 70/40, Farbe RAL 7016, Stegplatte 8 mm</t>
  </si>
  <si>
    <t>Modell PERFEKT - Innenmass B 4,35 x L 4,33 x H 0,85 mt, 2 Module, Profil 70/40, Farbe RAL 7016, Stegplatte 8 mm</t>
  </si>
  <si>
    <t>Modell PERFEKT - Innenmass B 4,35 x L 5,15 x H 0,85 mt, 2 Module, Profil 70/40, Farbe RAL 7016, Stegplatte 8 mm</t>
  </si>
  <si>
    <t>Modell PERFEKT - Innenmass B 4,35 x L 6,5 x H 0,92 mt, 3 Module, Profil 70/40, Farbe RAL 7016, Stegplatte 8 mm</t>
  </si>
  <si>
    <t>Modell PERFEKT - Innenmass B 4,35 x L 7,73 x H 0,92 mt, 3 Module, Profil 70/40, Farbe RAL 7016, Stegplatte 8 mm</t>
  </si>
  <si>
    <t>Modell PERFEKT - Innenmass B 4,35 x L 8,67 x H 0,98 mt, 4 Module, Profil 70/40, Farbe RAL 7016, Stegplatte 8 mm</t>
  </si>
  <si>
    <t>Modell PERFEKT - Innenmass B 4,35 x L 10,31 x H 0,98 mt, 4 Module, Profil 70/40, Farbe RAL 7016, Stegplatte 8 mm</t>
  </si>
  <si>
    <t>Modell PERFEKT - Innenmass B 4,35 x L 10,84 x H 1,05 mt, 5 Module, Profil 70/40, Farbe RAL 7016, Stegplatte 8 mm</t>
  </si>
  <si>
    <t>Modell PERFEKT - Innenmass B 4,35 x L 12,89 x H 1,05 mt, 5 Module, Profil 70/40, Farbe RAL 7016, Stegplatte 8 mm</t>
  </si>
  <si>
    <t>Modell PERFEKT - Innenmass B 4,35 x L 13,01 x H 1,12 mt, 6 Module, Profil 70/40, Farbe RAL 7016, Stegplatte 8 mm</t>
  </si>
  <si>
    <t>Modell PERFEKT - Innenmass B 4,35 x L 15,47 x H 1,12 mt, 6 Module, Profil 70/40, Farbe RAL 7016, Stegplatte 8 mm</t>
  </si>
  <si>
    <t>Modell PERFEKT - Innenmass B 4,6 x L 4,33 x H 0,87 mt, 2 Module, Profil 70/40, Farbe RAL 7016, Stegplatte 8 mm</t>
  </si>
  <si>
    <t>Modell PERFEKT - Innenmass B 4,6 x L 5,15 x H 0,87 mt, 2 Module, Profil 70/40, Farbe RAL 7016, Stegplatte 8 mm</t>
  </si>
  <si>
    <t>Modell PERFEKT - Innenmass B 4,6 x L 6,5 x H 0,94 mt, 3 Module, Profil 70/40, Farbe RAL 7016, Stegplatte 8 mm</t>
  </si>
  <si>
    <t>Modell PERFEKT - Innenmass B 4,6 x L 7,73 x H 0,94 mt, 3 Module, Profil 70/40, Farbe RAL 7016, Stegplatte 8 mm</t>
  </si>
  <si>
    <t>Modell PERFEKT - Innenmass B 4,6 x L 8,67 x H 1,01 mt, 4 Module, Profil 70/40, Farbe RAL 7016, Stegplatte 8 mm</t>
  </si>
  <si>
    <t>Modell PERFEKT - Innenmass B 4,6 x L 10,31 x H 1,01 mt, 4 Module, Profil 70/40, Farbe RAL 7016, Stegplatte 8 mm</t>
  </si>
  <si>
    <t>Modell PERFEKT - Innenmass B 4,6 x L 10,84 x H 1,07 mt, 5 Module, Profil 70/40, Farbe RAL 7016, Stegplatte 8 mm</t>
  </si>
  <si>
    <t>Modell PERFEKT - Innenmass B 4,6 x L 12,89 x H 1,07 mt, 5 Module, Profil 70/40, Farbe RAL 7016, Stegplatte 8 mm</t>
  </si>
  <si>
    <t>Modell PERFEKT - Innenmass B 4,6 x L 13,01 x H 1,14 mt, 6 Module, Profil 70/40, Farbe RAL 7016, Stegplatte 8 mm</t>
  </si>
  <si>
    <t>Modell PERFEKT - Innenmass B 4,6 x L 15,47 x H 1,14 mt, 6 Module, Profil 70/40, Farbe RAL 7016, Stegplatte 8 mm</t>
  </si>
  <si>
    <t>Modell PERFEKT - Innenmass B 4,6 x L 15,18 x H 1,21 mt, 7 Module, Profil 70/40, Farbe RAL 7016, Stegplatte 8 mm</t>
  </si>
  <si>
    <t>Modell PERFEKT - Innenmass B 4,6 x L 18,05 x H 1,21 mt, 7 Module, Profil 70/40, Farbe RAL 7016, Stegplatte 8 mm</t>
  </si>
  <si>
    <t>Modell PERFEKT - Innenmass B 4,85 x L 4,33 x H 0,9 mt, 2 Module, Profil 70/40, Farbe RAL 7016, Stegplatte 8 mm</t>
  </si>
  <si>
    <t>Modell PERFEKT - Innenmass B 4,85 x L 5,15 x H 0,9 mt, 2 Module, Profil 70/40, Farbe RAL 7016, Stegplatte 8 mm</t>
  </si>
  <si>
    <t>Modell PERFEKT - Innenmass B 4,85 x L 6,5 x H 0,96 mt, 3 Module, Profil 70/40, Farbe RAL 7016, Stegplatte 8 mm</t>
  </si>
  <si>
    <t>Modell PERFEKT - Innenmass B 4,85 x L 7,73 x H 0,96 mt, 3 Module, Profil 70/40, Farbe RAL 7016, Stegplatte 8 mm</t>
  </si>
  <si>
    <t>Modell PERFEKT - Innenmass B 4,85 x L 8,67 x H 1,03 mt, 4 Module, Profil 70/40, Farbe RAL 7016, Stegplatte 8 mm</t>
  </si>
  <si>
    <t>Modell PERFEKT - Innenmass B 4,85 x L 10,31 x H 1,03 mt, 4 Module, Profil 70/40, Farbe RAL 7016, Stegplatte 8 mm</t>
  </si>
  <si>
    <t>Modell PERFEKT - Innenmass B 4,85 x L 10,84 x H 1,1 mt, 5 Module, Profil 70/40, Farbe RAL 7016, Stegplatte 8 mm</t>
  </si>
  <si>
    <t>Modell PERFEKT - Innenmass B 4,85 x L 12,89 x H 1,1 mt, 5 Module, Profil 70/40, Farbe RAL 7016, Stegplatte 8 mm</t>
  </si>
  <si>
    <t>Modell PERFEKT - Innenmass B 4,85 x L 13,01 x H 1,17 mt, 6 Module, Profil 70/40, Farbe RAL 7016, Stegplatte 8 mm</t>
  </si>
  <si>
    <t>Modell PERFEKT - Innenmass B 4,85 x L 15,47 x H 1,17 mt, 6 Module, Profil 70/40, Farbe RAL 7016, Stegplatte 8 mm</t>
  </si>
  <si>
    <t>Modell PERFEKT - Innenmass B 4,85 x L 15,18 x H 1,23 mt, 7 Module, Profil 70/40, Farbe RAL 7016, Stegplatte 8 mm</t>
  </si>
  <si>
    <t>Modell PERFEKT - Innenmass B 4,85 x L 18,05 x H 1,23 mt, 7 Module, Profil 70/40, Farbe RAL 7016, Stegplatte 8 mm</t>
  </si>
  <si>
    <t>Modell PERFEKT - Innenmass B 5,1 x L 4,33 x H 0,92 mt, 2 Module, Profil 70/40, Farbe RAL 7016, Stegplatte 8 mm</t>
  </si>
  <si>
    <t>Modell PERFEKT - Innenmass B 5,1 x L 5,15 x H 0,92 mt, 2 Module, Profil 70/40, Farbe RAL 7016, Stegplatte 8 mm</t>
  </si>
  <si>
    <t>Modell PERFEKT - Innenmass B 5,1 x L 6,5 x H 0,99 mt, 3 Module, Profil 70/40, Farbe RAL 7016, Stegplatte 8 mm</t>
  </si>
  <si>
    <t>Modell PERFEKT - Innenmass B 5,1 x L 7,73 x H 0,99 mt, 3 Module, Profil 70/40, Farbe RAL 7016, Stegplatte 8 mm</t>
  </si>
  <si>
    <t>Modell PERFEKT - Innenmass B 5,1 x L 8,67 x H 1,06 mt, 4 Module, Profil 70/40, Farbe RAL 7016, Stegplatte 8 mm</t>
  </si>
  <si>
    <t>Modell PERFEKT - Innenmass B 5,1 x L 10,31 x H 1,06 mt, 4 Module, Profil 70/40, Farbe RAL 7016, Stegplatte 8 mm</t>
  </si>
  <si>
    <t>Modell PERFEKT - Innenmass B 5,1 x L 10,84 x H 1,13 mt, 5 Module, Profil 70/40, Farbe RAL 7016, Stegplatte 8 mm</t>
  </si>
  <si>
    <t>Modell PERFEKT - Innenmass B 5,1 x L 12,89 x H 1,13 mt, 5 Module, Profil 70/40, Farbe RAL 7016, Stegplatte 8 mm</t>
  </si>
  <si>
    <t>Modell PERFEKT - Innenmass B 5,1 x L 13,01 x H 1,19 mt, 6 Module, Profil 70/40, Farbe RAL 7016, Stegplatte 8 mm</t>
  </si>
  <si>
    <t>Modell PERFEKT - Innenmass B 5,1 x L 15,47 x H 1,19 mt, 6 Module, Profil 70/40, Farbe RAL 7016, Stegplatte 8 mm</t>
  </si>
  <si>
    <t>Modell PERFEKT - Innenmass B 5,1 x L 15,18 x H 1,26 mt, 7 Module, Profil 70/40, Farbe RAL 7016, Stegplatte 8 mm</t>
  </si>
  <si>
    <t>Modell PERFEKT - Innenmass B 5,1 x L 18,05 x H 1,26 mt, 7 Module, Profil 70/40, Farbe RAL 7016, Stegplatte 8 mm</t>
  </si>
  <si>
    <t>Modell PERFEKT - Innenmass B 5,35 x L 4,33 x H 0,96 mt, 2 Module, Profil 70/40, Farbe RAL 7016, Stegplatte 8 mm</t>
  </si>
  <si>
    <t>Modell PERFEKT - Innenmass B 5,35 x L 5,15 x H 0,96 mt, 2 Module, Profil 70/40, Farbe RAL 7016, Stegplatte 8 mm</t>
  </si>
  <si>
    <t>Modell PERFEKT - Innenmass B 5,35 x L 6,5 x H 1,02 mt, 3 Module, Profil 70/40, Farbe RAL 7016, Stegplatte 8 mm</t>
  </si>
  <si>
    <t>Modell PERFEKT - Innenmass B 5,35 x L 7,73 x H 1,02 mt, 3 Module, Profil 70/40, Farbe RAL 7016, Stegplatte 8 mm</t>
  </si>
  <si>
    <t>Modell PERFEKT - Innenmass B 5,35 x L 8,67 x H 1,09 mt, 4 Module, Profil 70/40, Farbe RAL 7016, Stegplatte 8 mm</t>
  </si>
  <si>
    <t>Modell PERFEKT - Innenmass B 5,35 x L 10,31 x H 1,09 mt, 4 Module, Profil 70/40, Farbe RAL 7016, Stegplatte 8 mm</t>
  </si>
  <si>
    <t>Modell PERFEKT - Innenmass B 5,35 x L 10,84 x H 1,16 mt, 5 Module, Profil 70/40, Farbe RAL 7016, Stegplatte 8 mm</t>
  </si>
  <si>
    <t>Modell PERFEKT - Innenmass B 5,35 x L 12,89 x H 1,16 mt, 5 Module, Profil 70/40, Farbe RAL 7016, Stegplatte 8 mm</t>
  </si>
  <si>
    <t>Modell PERFEKT - Innenmass B 5,35 x L 13,01 x H 1,22 mt, 6 Module, Profil 70/40, Farbe RAL 7016, Stegplatte 8 mm</t>
  </si>
  <si>
    <t>Modell PERFEKT - Innenmass B 5,35 x L 15,47 x H 1,22 mt, 6 Module, Profil 70/40, Farbe RAL 7016, Stegplatte 8 mm</t>
  </si>
  <si>
    <t>Modell PERFEKT - Innenmass B 5,35 x L 15,18 x H 1,29 mt, 7 Module, Profil 70/40, Farbe RAL 7016, Stegplatte 8 mm</t>
  </si>
  <si>
    <t>Modell PERFEKT - Innenmass B 5,35 x L 18,05 x H 1,29 mt, 7 Module, Profil 70/40, Farbe RAL 7016, Stegplatte 8 mm</t>
  </si>
  <si>
    <t>Modell PERFEKT - Innenmass B 5,6 x L 4,33 x H 0,99 mt, 2 Module, Profil 70/40, Farbe RAL 7016, Stegplatte 8 mm</t>
  </si>
  <si>
    <t>Modell PERFEKT - Innenmass B 5,6 x L 5,15 x H 0,99 mt, 2 Module, Profil 70/40, Farbe RAL 7016, Stegplatte 8 mm</t>
  </si>
  <si>
    <t>Modell PERFEKT - Innenmass B 5,6 x L 6,5 x H 1,06 mt, 3 Module, Profil 70/40, Farbe RAL 7016, Stegplatte 8 mm</t>
  </si>
  <si>
    <t>Modell PERFEKT - Innenmass B 5,6 x L 7,73 x H 1,06 mt, 3 Module, Profil 70/40, Farbe RAL 7016, Stegplatte 8 mm</t>
  </si>
  <si>
    <t>Modell PERFEKT - Innenmass B 5,6 x L 8,67 x H 1,12 mt, 4 Module, Profil 70/40, Farbe RAL 7016, Stegplatte 8 mm</t>
  </si>
  <si>
    <t>Modell PERFEKT - Innenmass B 5,6 x L 10,31 x H 1,12 mt, 4 Module, Profil 70/40, Farbe RAL 7016, Stegplatte 8 mm</t>
  </si>
  <si>
    <t>Modell PERFEKT - Innenmass B 5,6 x L 10,84 x H 1,19 mt, 5 Module, Profil 70/40, Farbe RAL 7016, Stegplatte 8 mm</t>
  </si>
  <si>
    <t>Modell PERFEKT - Innenmass B 5,6 x L 12,89 x H 1,19 mt, 5 Module, Profil 70/40, Farbe RAL 7016, Stegplatte 8 mm</t>
  </si>
  <si>
    <t>Modell PERFEKT - Innenmass B 5,6 x L 13,01 x H 1,26 mt, 6 Module, Profil 70/40, Farbe RAL 7016, Stegplatte 8 mm</t>
  </si>
  <si>
    <t>Modell PERFEKT - Innenmass B 5,6 x L 15,47 x H 1,26 mt, 6 Module, Profil 70/40, Farbe RAL 7016, Stegplatte 8 mm</t>
  </si>
  <si>
    <t>Modell PERFEKT - Innenmass B 5,6 x L 15,18 x H 1,32 mt, 7 Module, Profil 70/40, Farbe RAL 7016, Stegplatte 8 mm</t>
  </si>
  <si>
    <t>Modell PERFEKT - Innenmass B 5,6 x L 18,05 x H 1,32 mt, 7 Module, Profil 70/40, Farbe RAL 7016, Stegplatte 8 mm</t>
  </si>
  <si>
    <t>Modell PERFEKT - Innenmass B 5,85 x L 4,33 x H 1,02 mt, 2 Module, Profil 70/40, Farbe RAL 7016, Stegplatte 8 mm</t>
  </si>
  <si>
    <t>Modell PERFEKT - Innenmass B 5,85 x L 5,15 x H 1,02 mt, 2 Module, Profil 70/40, Farbe RAL 7016, Stegplatte 8 mm</t>
  </si>
  <si>
    <t>Modell PERFEKT - Innenmass B 5,85 x L 6,5 x H 1,09 mt, 3 Module, Profil 70/40, Farbe RAL 7016, Stegplatte 8 mm</t>
  </si>
  <si>
    <t>Modell PERFEKT - Innenmass B 5,85 x L 7,73 x H 1,09 mt, 3 Module, Profil 70/40, Farbe RAL 7016, Stegplatte 8 mm</t>
  </si>
  <si>
    <t>Modell PERFEKT - Innenmass B 5,85 x L 8,67 x H 1,16 mt, 4 Module, Profil 70/40, Farbe RAL 7016, Stegplatte 8 mm</t>
  </si>
  <si>
    <t>Modell PERFEKT - Innenmass B 5,85 x L 10,31 x H 1,16 mt, 4 Module, Profil 70/40, Farbe RAL 7016, Stegplatte 8 mm</t>
  </si>
  <si>
    <t>Modell PERFEKT - Innenmass B 5,85 x L 10,84 x H 1,22 mt, 5 Module, Profil 70/40, Farbe RAL 7016, Stegplatte 8 mm</t>
  </si>
  <si>
    <t>Modell PERFEKT - Innenmass B 5,85 x L 12,89 x H 1,22 mt, 5 Module, Profil 70/40, Farbe RAL 7016, Stegplatte 8 mm</t>
  </si>
  <si>
    <t>Modell PERFEKT - Innenmass B 5,85 x L 13,01 x H 1,29 mt, 6 Module, Profil 70/40, Farbe RAL 7016, Stegplatte 8 mm</t>
  </si>
  <si>
    <t>Modell PERFEKT - Innenmass B 5,85 x L 15,47 x H 1,29 mt, 6 Module, Profil 70/40, Farbe RAL 7016, Stegplatte 8 mm</t>
  </si>
  <si>
    <t>Modell PERFEKT - Innenmass B 5,85 x L 15,18 x H 1,36 mt, 7 Module, Profil 70/40, Farbe RAL 7016, Stegplatte 8 mm</t>
  </si>
  <si>
    <t>Modell PERFEKT - Innenmass B 5,85 x L 18,05 x H 1,36 mt, 7 Module, Profil 70/40, Farbe RAL 7016, Stegplatte 8 mm</t>
  </si>
  <si>
    <t>Modell PERFEKT - Innenmass B 6,1 x L 4,33 x H 1,06 mt, 2 Module, Profil 70/40, Farbe RAL 7016, Stegplatte 8 mm</t>
  </si>
  <si>
    <t>Modell PERFEKT - Innenmass B 6,1 x L 5,15 x H 1,06 mt, 2 Module, Profil 70/40, Farbe RAL 7016, Stegplatte 8 mm</t>
  </si>
  <si>
    <t>Modell PERFEKT - Innenmass B 6,1 x L 6,5 x H 1,13 mt, 3 Module, Profil 70/40, Farbe RAL 7016, Stegplatte 8 mm</t>
  </si>
  <si>
    <t>Modell PERFEKT - Innenmass B 6,1 x L 7,73 x H 1,13 mt, 3 Module, Profil 70/40, Farbe RAL 7016, Stegplatte 8 mm</t>
  </si>
  <si>
    <t>Modell PERFEKT - Innenmass B 6,1 x L 8,67 x H 1,2 mt, 4 Module, Profil 70/40, Farbe RAL 7016, Stegplatte 8 mm</t>
  </si>
  <si>
    <t>Modell PERFEKT - Innenmass B 6,1 x L 10,31 x H 1,2 mt, 4 Module, Profil 70/40, Farbe RAL 7016, Stegplatte 8 mm</t>
  </si>
  <si>
    <t>Modell PERFEKT - Innenmass B 6,1 x L 10,84 x H 1,26 mt, 5 Module, Profil 70/40, Farbe RAL 7016, Stegplatte 8 mm</t>
  </si>
  <si>
    <t>Modell PERFEKT - Innenmass B 6,1 x L 12,89 x H 1,26 mt, 5 Module, Profil 70/40, Farbe RAL 7016, Stegplatte 8 mm</t>
  </si>
  <si>
    <t>Modell PERFEKT - Innenmass B 6,1 x L 13,01 x H 1,33 mt, 6 Module, Profil 70/40, Farbe RAL 7016, Stegplatte 8 mm</t>
  </si>
  <si>
    <t>Modell PERFEKT - Innenmass B 6,1 x L 15,47 x H 1,33 mt, 6 Module, Profil 70/40, Farbe RAL 7016, Stegplatte 8 mm</t>
  </si>
  <si>
    <t>Modell PERFEKT - Innenmass B 6,1 x L 15,18 x H 1,4 mt, 7 Module, Profil 70/40, Farbe RAL 7016, Stegplatte 8 mm</t>
  </si>
  <si>
    <t>Modell PERFEKT - Innenmass B 6,1 x L 18,05 x H 1,4 mt, 7 Module, Profil 70/40, Farbe RAL 7016, Stegplatte 8 mm</t>
  </si>
  <si>
    <t>Modell PERFEKT - Innenmass B 6,35 x L 4,33 x H 1,1 mt, 2 Module, Profil 70/40, Farbe RAL 7016, Stegplatte 8 mm</t>
  </si>
  <si>
    <t>Modell PERFEKT - Innenmass B 6,35 x L 5,15 x H 1,1 mt, 2 Module, Profil 70/40, Farbe RAL 7016, Stegplatte 8 mm</t>
  </si>
  <si>
    <t>Modell PERFEKT - Innenmass B 6,35 x L 6,5 x H 1,17 mt, 3 Module, Profil 70/40, Farbe RAL 7016, Stegplatte 8 mm</t>
  </si>
  <si>
    <t>Modell PERFEKT - Innenmass B 6,35 x L 7,73 x H 1,17 mt, 3 Module, Profil 70/40, Farbe RAL 7016, Stegplatte 8 mm</t>
  </si>
  <si>
    <t>Modell PERFEKT - Innenmass B 6,35 x L 8,67 x H 1,24 mt, 4 Module, Profil 70/40, Farbe RAL 7016, Stegplatte 8 mm</t>
  </si>
  <si>
    <t>Modell PERFEKT - Innenmass B 6,35 x L 10,31 x H 1,24 mt, 4 Module, Profil 70/40, Farbe RAL 7016, Stegplatte 8 mm</t>
  </si>
  <si>
    <t>Modell PERFEKT - Innenmass B 6,35 x L 10,84 x H 1,3 mt, 5 Module, Profil 70/40, Farbe RAL 7016, Stegplatte 8 mm</t>
  </si>
  <si>
    <t>Modell PERFEKT - Innenmass B 6,35 x L 12,89 x H 1,3 mt, 5 Module, Profil 70/40, Farbe RAL 7016, Stegplatte 8 mm</t>
  </si>
  <si>
    <t>Modell PERFEKT - Innenmass B 6,35 x L 13,01 x H 1,37 mt, 6 Module, Profil 70/40, Farbe RAL 7016, Stegplatte 8 mm</t>
  </si>
  <si>
    <t>Modell PERFEKT - Innenmass B 6,35 x L 15,47 x H 1,37 mt, 6 Module, Profil 70/40, Farbe RAL 7016, Stegplatte 8 mm</t>
  </si>
  <si>
    <t>Modell PERFEKT - Innenmass B 6,35 x L 15,18 x H 1,44 mt, 7 Module, Profil 70/40, Farbe RAL 7016, Stegplatte 8 mm</t>
  </si>
  <si>
    <t>Modell PERFEKT - Innenmass B 6,35 x L 18,05 x H 1,44 mt, 7 Module, Profil 70/40, Farbe RAL 7016, Stegplatte 8 mm</t>
  </si>
  <si>
    <t>Modell PERFEKT - Innenmass B 6,6 x L 4,33 x H 1,15 mt, 2 Module, Profil 70/40, Farbe RAL 7016, Stegplatte 8 mm</t>
  </si>
  <si>
    <t>Modell PERFEKT - Innenmass B 6,6 x L 5,15 x H 1,15 mt, 2 Module, Profil 70/40, Farbe RAL 7016, Stegplatte 8 mm</t>
  </si>
  <si>
    <t>Modell PERFEKT - Innenmass B 6,6 x L 6,5 x H 1,21 mt, 3 Module, Profil 70/40, Farbe RAL 7016, Stegplatte 8 mm</t>
  </si>
  <si>
    <t>Modell PERFEKT - Innenmass B 6,6 x L 7,73 x H 1,21 mt, 3 Module, Profil 70/40, Farbe RAL 7016, Stegplatte 8 mm</t>
  </si>
  <si>
    <t>Modell PERFEKT - Innenmass B 6,6 x L 8,67 x H 1,28 mt, 4 Module, Profil 70/40, Farbe RAL 7016, Stegplatte 8 mm</t>
  </si>
  <si>
    <t>Modell PERFEKT - Innenmass B 6,6 x L 10,31 x H 1,28 mt, 4 Module, Profil 70/40, Farbe RAL 7016, Stegplatte 8 mm</t>
  </si>
  <si>
    <t>Modell PERFEKT - Innenmass B 6,6 x L 10,84 x H 1,35 mt, 5 Module, Profil 70/40, Farbe RAL 7016, Stegplatte 8 mm</t>
  </si>
  <si>
    <t>Modell PERFEKT - Innenmass B 6,6 x L 12,89 x H 1,35 mt, 5 Module, Profil 70/40, Farbe RAL 7016, Stegplatte 8 mm</t>
  </si>
  <si>
    <t>Modell PERFEKT - Innenmass B 6,6 x L 13,01 x H 1,41 mt, 6 Module, Profil 70/40, Farbe RAL 7016, Stegplatte 8 mm</t>
  </si>
  <si>
    <t>Modell PERFEKT - Innenmass B 6,6 x L 15,47 x H 1,41 mt, 6 Module, Profil 70/40, Farbe RAL 7016, Stegplatte 8 mm</t>
  </si>
  <si>
    <t>Modell PERFEKT - Innenmass B 6,6 x L 15,18 x H 1,48 mt, 7 Module, Profil 70/40, Farbe RAL 7016, Stegplatte 8 mm</t>
  </si>
  <si>
    <t>Modell PERFEKT - Innenmass B 6,6 x L 18,05 x H 1,48 mt, 7 Module, Profil 70/40, Farbe RAL 7016, Stegplatte 8 mm</t>
  </si>
  <si>
    <t>Sonderbestellung PERFEKT lt. Angebot Nr.: inkl. Skizze</t>
  </si>
  <si>
    <t>Modell ELEGANT - Innenmass B 3,1 x L 4,33 x H 0,73 mt, 2 Module, Profil 70/40, Farbe RAL 7035, Stegplatte 8 mm</t>
  </si>
  <si>
    <t>Modell ELEGANT - Innenmass B 3,1 x L 5,15 x H 0,73 mt, 2 Module, Profil 70/40, Farbe RAL 7035, Stegplatte 8 mm</t>
  </si>
  <si>
    <t>Modell ELEGANT - Innenmass B 3,1 x L 6,5 x H 0,81 mt, 3 Module, Profil 70/40, Farbe RAL 7035, Stegplatte 8 mm</t>
  </si>
  <si>
    <t>Modell ELEGANT - Innenmass B 3,1 x L 7,73 x H 0,81 mt, 3 Module, Profil 70/40, Farbe RAL 7035, Stegplatte 8 mm</t>
  </si>
  <si>
    <t>Modell ELEGANT - Innenmass B 3,1 x L 8,67 x H 0,89 mt, 4 Module, Profil 70/40, Farbe RAL 7035, Stegplatte 8 mm</t>
  </si>
  <si>
    <t>Modell ELEGANT - Innenmass B 3,1 x L 10,31 x H 0,89 mt, 4 Module, Profil 70/40, Farbe RAL 7035, Stegplatte 8 mm</t>
  </si>
  <si>
    <t>Modell ELEGANT - Innenmass B 3,1 x L 10,84 x H 0,97 mt, 5 Module, Profil 70/40, Farbe RAL 7035, Stegplatte 8 mm</t>
  </si>
  <si>
    <t>Modell ELEGANT - Innenmass B 3,1 x L 13,01 x H 1,05 mt, 6 Module, Profil 70/40, Farbe RAL 7035, Stegplatte 8 mm</t>
  </si>
  <si>
    <t>Modell ELEGANT - Innenmass B 3,35 x L 4,33 x H 0,72 mt, 2 Module, Profil 70/40, Farbe RAL 7035, Stegplatte 8 mm</t>
  </si>
  <si>
    <t>Modell ELEGANT - Innenmass B 3,35 x L 5,15 x H 0,72 mt, 2 Module, Profil 70/40, Farbe RAL 7035, Stegplatte 8 mm</t>
  </si>
  <si>
    <t>Modell ELEGANT - Innenmass B 3,35 x L 6,5 x H 0,8 mt, 3 Module, Profil 70/40, Farbe RAL 7035, Stegplatte 8 mm</t>
  </si>
  <si>
    <t>Modell ELEGANT - Innenmass B 3,35 x L 7,73 x H 0,8 mt, 3 Module, Profil 70/40, Farbe RAL 7035, Stegplatte 8 mm</t>
  </si>
  <si>
    <t>Modell ELEGANT - Innenmass B 3,35 x L 8,67 x H 0,88 mt, 4 Module, Profil 70/40, Farbe RAL 7035, Stegplatte 8 mm</t>
  </si>
  <si>
    <t>Modell ELEGANT - Innenmass B 3,35 x L 10,31 x H 0,88 mt, 4 Module, Profil 70/40, Farbe RAL 7035, Stegplatte 8 mm</t>
  </si>
  <si>
    <t>Modell ELEGANT - Innenmass B 3,35 x L 10,84 x H 0,95 mt, 5 Module, Profil 70/40, Farbe RAL 7035, Stegplatte 8 mm</t>
  </si>
  <si>
    <t>Modell ELEGANT - Innenmass B 3,35 x L 13,01 x H 1,03 mt, 6 Module, Profil 70/40, Farbe RAL 7035, Stegplatte 8 mm</t>
  </si>
  <si>
    <t>Modell ELEGANT - Innenmass B 3,6 x L 4,33 x H 0,78 mt, 2 Module, Profil 70/40, Farbe RAL 7035, Stegplatte 8 mm</t>
  </si>
  <si>
    <t>Modell ELEGANT - Innenmass B 3,6 x L 5,15 x H 0,78 mt, 2 Module, Profil 70/40, Farbe RAL 7035, Stegplatte 8 mm</t>
  </si>
  <si>
    <t>Modell ELEGANT - Innenmass B 3,6 x L 6,5 x H 0,85 mt, 3 Module, Profil 70/40, Farbe RAL 7035, Stegplatte 8 mm</t>
  </si>
  <si>
    <t>Modell ELEGANT - Innenmass B 3,6 x L 7,73 x H 0,85 mt, 3 Module, Profil 70/40, Farbe RAL 7035, Stegplatte 8 mm</t>
  </si>
  <si>
    <t>Modell ELEGANT - Innenmass B 3,6 x L 8,67 x H 0,93 mt, 4 Module, Profil 70/40, Farbe RAL 7035, Stegplatte 8 mm</t>
  </si>
  <si>
    <t>Modell ELEGANT - Innenmass B 3,6 x L 10,31 x H 0,93 mt, 4 Module, Profil 70/40, Farbe RAL 7035, Stegplatte 8 mm</t>
  </si>
  <si>
    <t>Modell ELEGANT - Innenmass B 3,6 x L 10,84 x H 1,01 mt, 5 Module, Profil 70/40, Farbe RAL 7035, Stegplatte 8 mm</t>
  </si>
  <si>
    <t>Modell ELEGANT - Innenmass B 3,6 x L 13,01 x H 1,09 mt, 6 Module, Profil 70/40, Farbe RAL 7035, Stegplatte 8 mm</t>
  </si>
  <si>
    <t>Modell ELEGANT - Innenmass B 3,85 x L 4,33 x H 0,76 mt, 2 Module, Profil 70/40, Farbe RAL 7035, Stegplatte 8 mm</t>
  </si>
  <si>
    <t>Modell ELEGANT - Innenmass B 3,85 x L 5,15 x H 0,76 mt, 2 Module, Profil 70/40, Farbe RAL 7035, Stegplatte 8 mm</t>
  </si>
  <si>
    <t>Modell ELEGANT - Innenmass B 3,85 x L 6,5 x H 0,84 mt, 3 Module, Profil 70/40, Farbe RAL 7035, Stegplatte 8 mm</t>
  </si>
  <si>
    <t>Modell ELEGANT - Innenmass B 3,85 x L 7,73 x H 0,84 mt, 3 Module, Profil 70/40, Farbe RAL 7035, Stegplatte 8 mm</t>
  </si>
  <si>
    <t>Modell ELEGANT - Innenmass B 3,85 x L 8,67 x H 0,92 mt, 4 Module, Profil 70/40, Farbe RAL 7035, Stegplatte 8 mm</t>
  </si>
  <si>
    <t>Modell ELEGANT - Innenmass B 3,85 x L 10,31 x H 0,92 mt, 4 Module, Profil 70/40, Farbe RAL 7035, Stegplatte 8 mm</t>
  </si>
  <si>
    <t>Modell ELEGANT - Innenmass B 3,85 x L 10,84 x H 1 mt, 5 Module, Profil 70/40, Farbe RAL 7035, Stegplatte 8 mm</t>
  </si>
  <si>
    <t>Modell ELEGANT - Innenmass B 3,85 x L 13,01 x H 1,08 mt, 6 Module, Profil 70/40, Farbe RAL 7035, Stegplatte 8 mm</t>
  </si>
  <si>
    <t>Modell ELEGANT - Innenmass B 4,1 x L 4,33 x H 0,82 mt, 2 Module, Profil 70/40, Farbe RAL 7035, Stegplatte 8 mm</t>
  </si>
  <si>
    <t>Modell ELEGANT - Innenmass B 4,1 x L 5,15 x H 0,82 mt, 2 Module, Profil 70/40, Farbe RAL 7035, Stegplatte 8 mm</t>
  </si>
  <si>
    <t>Modell ELEGANT - Innenmass B 4,1 x L 6,5 x H 0,9 mt, 3 Module, Profil 70/40, Farbe RAL 7035, Stegplatte 8 mm</t>
  </si>
  <si>
    <t>Modell ELEGANT - Innenmass B 4,1 x L 7,73 x H 0,9 mt, 3 Module, Profil 70/40, Farbe RAL 7035, Stegplatte 8 mm</t>
  </si>
  <si>
    <t>Modell ELEGANT - Innenmass B 4,1 x L 8,67 x H 0,98 mt, 4 Module, Profil 70/40, Farbe RAL 7035, Stegplatte 8 mm</t>
  </si>
  <si>
    <t>Modell ELEGANT - Innenmass B 4,1 x L 10,31 x H 0,98 mt, 4 Module, Profil 70/40, Farbe RAL 7035, Stegplatte 8 mm</t>
  </si>
  <si>
    <t>Modell ELEGANT - Innenmass B 4,1 x L 10,84 x H 1,05 mt, 5 Module, Profil 70/40, Farbe RAL 7035, Stegplatte 8 mm</t>
  </si>
  <si>
    <t>Modell ELEGANT - Innenmass B 4,1 x L 12,89 x H 1,05 mt, 5 Module, Profil 70/40, Farbe RAL 7035, Stegplatte 8 mm</t>
  </si>
  <si>
    <t>Modell ELEGANT - Innenmass B 4,1 x L 13,01 x H 1,13 mt, 6 Module, Profil 70/40, Farbe RAL 7035, Stegplatte 8 mm</t>
  </si>
  <si>
    <t>Modell ELEGANT - Innenmass B 4,1 x L 15,47 x H 1,13 mt, 6 Module, Profil 70/40, Farbe RAL 7035, Stegplatte 8 mm</t>
  </si>
  <si>
    <t>Modell ELEGANT - Innenmass B 4,35 x L 4,33 x H 0,81 mt, 2 Module, Profil 70/40, Farbe RAL 7035, Stegplatte 8 mm</t>
  </si>
  <si>
    <t>Modell ELEGANT - Innenmass B 4,35 x L 5,15 x H 0,81 mt, 2 Module, Profil 70/40, Farbe RAL 7035, Stegplatte 8 mm</t>
  </si>
  <si>
    <t>Modell ELEGANT - Innenmass B 4,35 x L 6,5 x H 0,89 mt, 3 Module, Profil 70/40, Farbe RAL 7035, Stegplatte 8 mm</t>
  </si>
  <si>
    <t>Modell ELEGANT - Innenmass B 4,35 x L 7,73 x H 0,89 mt, 3 Module, Profil 70/40, Farbe RAL 7035, Stegplatte 8 mm</t>
  </si>
  <si>
    <t>Modell ELEGANT - Innenmass B 4,35 x L 8,67 x H 0,96 mt, 4 Module, Profil 70/40, Farbe RAL 7035, Stegplatte 8 mm</t>
  </si>
  <si>
    <t>Modell ELEGANT - Innenmass B 4,35 x L 10,31 x H 0,96 mt, 4 Module, Profil 70/40, Farbe RAL 7035, Stegplatte 8 mm</t>
  </si>
  <si>
    <t>Modell ELEGANT - Innenmass B 4,35 x L 10,84 x H 1,04 mt, 5 Module, Profil 70/40, Farbe RAL 7035, Stegplatte 8 mm</t>
  </si>
  <si>
    <t>Modell ELEGANT - Innenmass B 4,35 x L 12,89 x H 1,04 mt, 5 Module, Profil 70/40, Farbe RAL 7035, Stegplatte 8 mm</t>
  </si>
  <si>
    <t>Modell ELEGANT - Innenmass B 4,35 x L 13,01 x H 1,12 mt, 6 Module, Profil 70/40, Farbe RAL 7035, Stegplatte 8 mm</t>
  </si>
  <si>
    <t>Modell ELEGANT - Innenmass B 4,35 x L 15,47 x H 1,12 mt, 6 Module, Profil 70/40, Farbe RAL 7035, Stegplatte 8 mm</t>
  </si>
  <si>
    <t>Modell ELEGANT - Innenmass B 4,6 x L 4,33 x H 0,87 mt, 2 Module, Profil 70/40, Farbe RAL 7035, Stegplatte 8 mm</t>
  </si>
  <si>
    <t>Modell ELEGANT - Innenmass B 4,6 x L 5,15 x H 0,87 mt, 2 Module, Profil 70/40, Farbe RAL 7035, Stegplatte 8 mm</t>
  </si>
  <si>
    <t>Modell ELEGANT - Innenmass B 4,6 x L 6,5 x H 0,94 mt, 3 Module, Profil 70/40, Farbe RAL 7035, Stegplatte 8 mm</t>
  </si>
  <si>
    <t>Modell ELEGANT - Innenmass B 4,6 x L 7,73 x H 0,94 mt, 3 Module, Profil 70/40, Farbe RAL 7035, Stegplatte 8 mm</t>
  </si>
  <si>
    <t>Modell ELEGANT - Innenmass B 4,6 x L 8,67 x H 1,02 mt, 4 Module, Profil 70/40, Farbe RAL 7035, Stegplatte 8 mm</t>
  </si>
  <si>
    <t>Modell ELEGANT - Innenmass B 4,6 x L 10,31 x H 1,02 mt, 4 Module, Profil 70/40, Farbe RAL 7035, Stegplatte 8 mm</t>
  </si>
  <si>
    <t>Modell ELEGANT - Innenmass B 4,6 x L 10,84 x H 1,1 mt, 5 Module, Profil 70/40, Farbe RAL 7035, Stegplatte 8 mm</t>
  </si>
  <si>
    <t>Modell ELEGANT - Innenmass B 4,6 x L 12,89 x H 1,1 mt, 5 Module, Profil 70/40, Farbe RAL 7035, Stegplatte 8 mm</t>
  </si>
  <si>
    <t>Modell ELEGANT - Innenmass B 4,6 x L 13,01 x H 1,18 mt, 6 Module, Profil 70/40, Farbe RAL 7035, Stegplatte 8 mm</t>
  </si>
  <si>
    <t>Modell ELEGANT - Innenmass B 4,6 x L 15,47 x H 1,18 mt, 6 Module, Profil 70/40, Farbe RAL 7035, Stegplatte 8 mm</t>
  </si>
  <si>
    <t>Modell ELEGANT - Innenmass B 4,6 x L 15,18 x H 1,26 mt, 7 Module, Profil 70/40, Farbe RAL 7035, Stegplatte 8 mm</t>
  </si>
  <si>
    <t>Modell ELEGANT - Innenmass B 4,6 x L 18,05 x H 1,26 mt, 7 Module, Profil 70/40, Farbe RAL 7035, Stegplatte 8 mm</t>
  </si>
  <si>
    <t>Modell ELEGANT - Innenmass B 4,85 x L 4,33 x H 0,85 mt, 2 Module, Profil 70/40, Farbe RAL 7035, Stegplatte 8 mm</t>
  </si>
  <si>
    <t>Modell ELEGANT - Innenmass B 4,85 x L 5,15 x H 0,85 mt, 2 Module, Profil 70/40, Farbe RAL 7035, Stegplatte 8 mm</t>
  </si>
  <si>
    <t>Modell ELEGANT - Innenmass B 4,85 x L 6,5 x H 0,93 mt, 3 Module, Profil 70/40, Farbe RAL 7035, Stegplatte 8 mm</t>
  </si>
  <si>
    <t>Modell ELEGANT - Innenmass B 4,85 x L 7,73 x H 0,93 mt, 3 Module, Profil 70/40, Farbe RAL 7035, Stegplatte 8 mm</t>
  </si>
  <si>
    <t>Modell ELEGANT - Innenmass B 4,85 x L 8,67 x H 1,01 mt, 4 Module, Profil 70/40, Farbe RAL 7035, Stegplatte 8 mm</t>
  </si>
  <si>
    <t>Modell ELEGANT - Innenmass B 4,85 x L 10,31 x H 1,01 mt, 4 Module, Profil 70/40, Farbe RAL 7035, Stegplatte 8 mm</t>
  </si>
  <si>
    <t>Modell ELEGANT - Innenmass B 4,85 x L 10,84 x H 1,09 mt, 5 Module, Profil 70/40, Farbe RAL 7035, Stegplatte 8 mm</t>
  </si>
  <si>
    <t>Modell ELEGANT - Innenmass B 4,85 x L 12,89 x H 1,09 mt, 5 Module, Profil 70/40, Farbe RAL 7035, Stegplatte 8 mm</t>
  </si>
  <si>
    <t>Modell ELEGANT - Innenmass B 4,85 x L 13,01 x H 1,17 mt, 6 Module, Profil 70/40, Farbe RAL 7035, Stegplatte 8 mm</t>
  </si>
  <si>
    <t>Modell ELEGANT - Innenmass B 4,85 x L 15,47 x H 1,17 mt, 6 Module, Profil 70/40, Farbe RAL 7035, Stegplatte 8 mm</t>
  </si>
  <si>
    <t>Modell ELEGANT - Innenmass B 4,85 x L 15,18 x H 1,24 mt, 7 Module, Profil 70/40, Farbe RAL 7035, Stegplatte 8 mm</t>
  </si>
  <si>
    <t>Modell ELEGANT - Innenmass B 4,85 x L 18,05 x H 1,24 mt, 7 Module, Profil 70/40, Farbe RAL 7035, Stegplatte 8 mm</t>
  </si>
  <si>
    <t>Modell ELEGANT - Innenmass B 5,1 x L 4,33 x H 0,87 mt, 2 Module, Profil 70/40, Farbe RAL 7035, Stegplatte 8 mm</t>
  </si>
  <si>
    <t>Modell ELEGANT - Innenmass B 5,1 x L 5,15 x H 0,87 mt, 2 Module, Profil 70/40, Farbe RAL 7035, Stegplatte 8 mm</t>
  </si>
  <si>
    <t>Modell ELEGANT - Innenmass B 5,1 x L 6,5 x H 0,95 mt, 3 Module, Profil 70/40, Farbe RAL 7035, Stegplatte 8 mm</t>
  </si>
  <si>
    <t>Modell ELEGANT - Innenmass B 5,1 x L 7,73 x H 0,95 mt, 3 Module, Profil 70/40, Farbe RAL 7035, Stegplatte 8 mm</t>
  </si>
  <si>
    <t>Modell ELEGANT - Innenmass B 5,1 x L 8,67 x H 1,03 mt, 4 Module, Profil 70/40, Farbe RAL 7035, Stegplatte 8 mm</t>
  </si>
  <si>
    <t>Modell ELEGANT - Innenmass B 5,1 x L 10,31 x H 1,03 mt, 4 Module, Profil 70/40, Farbe RAL 7035, Stegplatte 8 mm</t>
  </si>
  <si>
    <t>Modell ELEGANT - Innenmass B 5,1 x L 10,84 x H 1,11 mt, 5 Module, Profil 70/40, Farbe RAL 7035, Stegplatte 8 mm</t>
  </si>
  <si>
    <t>Modell ELEGANT - Innenmass B 5,1 x L 12,89 x H 1,11 mt, 5 Module, Profil 70/40, Farbe RAL 7035, Stegplatte 8 mm</t>
  </si>
  <si>
    <t>Modell ELEGANT - Innenmass B 5,1 x L 13,01 x H 1,19 mt, 6 Module, Profil 70/40, Farbe RAL 7035, Stegplatte 8 mm</t>
  </si>
  <si>
    <t>Modell ELEGANT - Innenmass B 5,1 x L 15,47 x H 1,19 mt, 6 Module, Profil 70/40, Farbe RAL 7035, Stegplatte 8 mm</t>
  </si>
  <si>
    <t>Modell ELEGANT - Innenmass B 5,1 x L 15,18 x H 1,27 mt, 7 Module, Profil 70/40, Farbe RAL 7035, Stegplatte 8 mm</t>
  </si>
  <si>
    <t>Modell ELEGANT - Innenmass B 5,1 x L 18,05 x H 1,27 mt, 7 Module, Profil 70/40, Farbe RAL 7035, Stegplatte 8 mm</t>
  </si>
  <si>
    <t>Modell ELEGANT - Innenmass B 5,35 x L 4,33 x H 0,9 mt, 2 Module, Profil 70/40, Farbe RAL 7035, Stegplatte 8 mm</t>
  </si>
  <si>
    <t>Modell ELEGANT - Innenmass B 5,35 x L 5,15 x H 0,9 mt, 2 Module, Profil 70/40, Farbe RAL 7035, Stegplatte 8 mm</t>
  </si>
  <si>
    <t>Modell ELEGANT - Innenmass B 5,35 x L 6,5 x H 0,97 mt, 3 Module, Profil 70/40, Farbe RAL 7035, Stegplatte 8 mm</t>
  </si>
  <si>
    <t>Modell ELEGANT - Innenmass B 5,35 x L 7,73 x H 0,97 mt, 3 Module, Profil 70/40, Farbe RAL 7035, Stegplatte 8 mm</t>
  </si>
  <si>
    <t>Modell ELEGANT - Innenmass B 5,35 x L 8,67 x H 1,05 mt, 4 Module, Profil 70/40, Farbe RAL 7035, Stegplatte 8 mm</t>
  </si>
  <si>
    <t>Modell ELEGANT - Innenmass B 5,35 x L 10,31 x H 1,05 mt, 4 Module, Profil 70/40, Farbe RAL 7035, Stegplatte 8 mm</t>
  </si>
  <si>
    <t>Modell ELEGANT - Innenmass B 5,35 x L 10,84 x H 1,13 mt, 5 Module, Profil 70/40, Farbe RAL 7035, Stegplatte 8 mm</t>
  </si>
  <si>
    <t>Modell ELEGANT - Innenmass B 5,35 x L 12,89 x H 1,13 mt, 5 Module, Profil 70/40, Farbe RAL 7035, Stegplatte 8 mm</t>
  </si>
  <si>
    <t>Modell ELEGANT - Innenmass B 5,35 x L 13,01 x H 1,21 mt, 6 Module, Profil 70/40, Farbe RAL 7035, Stegplatte 8 mm</t>
  </si>
  <si>
    <t>Modell ELEGANT - Innenmass B 5,35 x L 15,47 x H 1,21 mt, 6 Module, Profil 70/40, Farbe RAL 7035, Stegplatte 8 mm</t>
  </si>
  <si>
    <t>Modell ELEGANT - Innenmass B 5,35 x L 15,18 x H 1,29 mt, 7 Module, Profil 70/40, Farbe RAL 7035, Stegplatte 8 mm</t>
  </si>
  <si>
    <t>Modell ELEGANT - Innenmass B 5,35 x L 18,05 x H 1,29 mt, 7 Module, Profil 70/40, Farbe RAL 7035, Stegplatte 8 mm</t>
  </si>
  <si>
    <t>Modell ELEGANT - Innenmass B 5,6 x L 4,33 x H 0,92 mt, 2 Module, Profil 70/40, Farbe RAL 7035, Stegplatte 8 mm</t>
  </si>
  <si>
    <t>Modell ELEGANT - Innenmass B 5,6 x L 5,15 x H 0,92 mt, 2 Module, Profil 70/40, Farbe RAL 7035, Stegplatte 8 mm</t>
  </si>
  <si>
    <t>Modell ELEGANT - Innenmass B 5,6 x L 6,5 x H 1,03 mt, 3 Module, Profil 70/40, Farbe RAL 7035, Stegplatte 8 mm</t>
  </si>
  <si>
    <t>Modell ELEGANT - Innenmass B 5,6 x L 7,73 x H 1,03 mt, 3 Module, Profil 70/40, Farbe RAL 7035, Stegplatte 8 mm</t>
  </si>
  <si>
    <t>Modell ELEGANT - Innenmass B 5,6 x L 8,67 x H 1,11 mt, 4 Module, Profil 70/40, Farbe RAL 7035, Stegplatte 8 mm</t>
  </si>
  <si>
    <t>Modell ELEGANT - Innenmass B 5,6 x L 10,31 x H 1,11 mt, 4 Module, Profil 70/40, Farbe RAL 7035, Stegplatte 8 mm</t>
  </si>
  <si>
    <t>Modell ELEGANT - Innenmass B 5,6 x L 10,84 x H 1,19 mt, 5 Module, Profil 70/40, Farbe RAL 7035, Stegplatte 8 mm</t>
  </si>
  <si>
    <t>Modell ELEGANT - Innenmass B 5,6 x L 12,89 x H 1,19 mt, 5 Module, Profil 70/40, Farbe RAL 7035, Stegplatte 8 mm</t>
  </si>
  <si>
    <t>Modell ELEGANT - Innenmass B 5,6 x L 13,01 x H 1,27 mt, 6 Module, Profil 70/40, Farbe RAL 7035, Stegplatte 8 mm</t>
  </si>
  <si>
    <t>Modell ELEGANT - Innenmass B 5,6 x L 15,47 x H 1,27 mt, 6 Module, Profil 70/40, Farbe RAL 7035, Stegplatte 8 mm</t>
  </si>
  <si>
    <t>Modell ELEGANT - Innenmass B 5,6 x L 15,18 x H 1,34 mt, 7 Module, Profil 70/40, Farbe RAL 7035, Stegplatte 8 mm</t>
  </si>
  <si>
    <t>Modell ELEGANT - Innenmass B 5,6 x L 18,05 x H 1,34 mt, 7 Module, Profil 70/40, Farbe RAL 7035, Stegplatte 8 mm</t>
  </si>
  <si>
    <t>Modell ELEGANT - Innenmass B 5,85 x L 4,33 x H 0,94 mt, 2 Module, Profil 70/40, Farbe RAL 7035, Stegplatte 8 mm</t>
  </si>
  <si>
    <t>Modell ELEGANT - Innenmass B 5,85 x L 5,15 x H 0,94 mt, 2 Module, Profil 70/40, Farbe RAL 7035, Stegplatte 8 mm</t>
  </si>
  <si>
    <t>Modell ELEGANT - Innenmass B 5,85 x L 6,5 x H 1,02 mt, 3 Module, Profil 70/40, Farbe RAL 7035, Stegplatte 8 mm</t>
  </si>
  <si>
    <t>Modell ELEGANT - Innenmass B 5,85 x L 7,73 x H 1,02 mt, 3 Module, Profil 70/40, Farbe RAL 7035, Stegplatte 8 mm</t>
  </si>
  <si>
    <t>Modell ELEGANT - Innenmass B 5,85 x L 8,67 x H 1,1 mt, 4 Module, Profil 70/40, Farbe RAL 7035, Stegplatte 8 mm</t>
  </si>
  <si>
    <t>Modell ELEGANT - Innenmass B 5,85 x L 10,31 x H 1,1 mt, 4 Module, Profil 70/40, Farbe RAL 7035, Stegplatte 8 mm</t>
  </si>
  <si>
    <t>Modell ELEGANT - Innenmass B 5,85 x L 10,84 x H 1,17 mt, 5 Module, Profil 70/40, Farbe RAL 7035, Stegplatte 8 mm</t>
  </si>
  <si>
    <t>Modell ELEGANT - Innenmass B 5,85 x L 12,89 x H 1,17 mt, 5 Module, Profil 70/40, Farbe RAL 7035, Stegplatte 8 mm</t>
  </si>
  <si>
    <t>Modell ELEGANT - Innenmass B 5,85 x L 13,01 x H 1,25 mt, 6 Module, Profil 70/40, Farbe RAL 7035, Stegplatte 8 mm</t>
  </si>
  <si>
    <t>Modell ELEGANT - Innenmass B 5,85 x L 15,47 x H 1,25 mt, 6 Module, Profil 70/40, Farbe RAL 7035, Stegplatte 8 mm</t>
  </si>
  <si>
    <t>Modell ELEGANT - Innenmass B 5,85 x L 15,18 x H 1,33 mt, 7 Module, Profil 70/40, Farbe RAL 7035, Stegplatte 8 mm</t>
  </si>
  <si>
    <t>Modell ELEGANT - Innenmass B 5,85 x L 18,05 x H 1,33 mt, 7 Module, Profil 70/40, Farbe RAL 7035, Stegplatte 8 mm</t>
  </si>
  <si>
    <t>Modell ELEGANT - Innenmass B 6,1 x L 4,33 x H 0,99 mt, 2 Module, Profil 70/40, Farbe RAL 7035, Stegplatte 8 mm</t>
  </si>
  <si>
    <t>Modell ELEGANT - Innenmass B 6,1 x L 5,15 x H 0,99 mt, 2 Module, Profil 70/40, Farbe RAL 7035, Stegplatte 8 mm</t>
  </si>
  <si>
    <t>Modell ELEGANT - Innenmass B 6,1 x L 6,5 x H 1,07 mt, 3 Module, Profil 70/40, Farbe RAL 7035, Stegplatte 8 mm</t>
  </si>
  <si>
    <t>Modell ELEGANT - Innenmass B 6,1 x L 7,73 x H 1,07 mt, 3 Module, Profil 70/40, Farbe RAL 7035, Stegplatte 8 mm</t>
  </si>
  <si>
    <t>Modell ELEGANT - Innenmass B 6,1 x L 8,67 x H 1,15 mt, 4 Module, Profil 70/40, Farbe RAL 7035, Stegplatte 8 mm</t>
  </si>
  <si>
    <t>Modell ELEGANT - Innenmass B 6,1 x L 10,31 x H 1,15 mt, 4 Module, Profil 70/40, Farbe RAL 7035, Stegplatte 8 mm</t>
  </si>
  <si>
    <t>Modell ELEGANT - Innenmass B 6,1 x L 10,84 x H 1,23 mt, 5 Module, Profil 70/40, Farbe RAL 7035, Stegplatte 8 mm</t>
  </si>
  <si>
    <t>Modell ELEGANT - Innenmass B 6,1 x L 12,89 x H 1,23 mt, 5 Module, Profil 70/40, Farbe RAL 7035, Stegplatte 8 mm</t>
  </si>
  <si>
    <t>Modell ELEGANT - Innenmass B 6,1 x L 13,01 x H 1,31 mt, 6 Module, Profil 70/40, Farbe RAL 7035, Stegplatte 8 mm</t>
  </si>
  <si>
    <t>Modell ELEGANT - Innenmass B 6,1 x L 15,47 x H 1,31 mt, 6 Module, Profil 70/40, Farbe RAL 7035, Stegplatte 8 mm</t>
  </si>
  <si>
    <t>Modell ELEGANT - Innenmass B 6,1 x L 15,18 x H 1,39 mt, 7 Module, Profil 70/40, Farbe RAL 7035, Stegplatte 8 mm</t>
  </si>
  <si>
    <t>Modell ELEGANT - Innenmass B 6,1 x L 18,05 x H 1,39 mt, 7 Module, Profil 70/40, Farbe RAL 7035, Stegplatte 8 mm</t>
  </si>
  <si>
    <t>Modell ELEGANT - Innenmass B 6,35 x L 4,33 x H 0,98 mt, 2 Module, Profil 70/40, Farbe RAL 7035, Stegplatte 8 mm</t>
  </si>
  <si>
    <t>Modell ELEGANT - Innenmass B 6,35 x L 5,15 x H 0,98 mt, 2 Module, Profil 70/40, Farbe RAL 7035, Stegplatte 8 mm</t>
  </si>
  <si>
    <t>Modell ELEGANT - Innenmass B 6,35 x L 6,5 x H 1,06 mt, 3 Module, Profil 70/40, Farbe RAL 7035, Stegplatte 8 mm</t>
  </si>
  <si>
    <t>Modell ELEGANT - Innenmass B 6,35 x L 7,73 x H 1,06 mt, 3 Module, Profil 70/40, Farbe RAL 7035, Stegplatte 8 mm</t>
  </si>
  <si>
    <t>Modell ELEGANT - Innenmass B 6,35 x L 8,67 x H 1,14 mt, 4 Module, Profil 70/40, Farbe RAL 7035, Stegplatte 8 mm</t>
  </si>
  <si>
    <t>Modell ELEGANT - Innenmass B 6,35 x L 10,31 x H 1,14 mt, 4 Module, Profil 70/40, Farbe RAL 7035, Stegplatte 8 mm</t>
  </si>
  <si>
    <t>Modell ELEGANT - Innenmass B 6,35 x L 10,84 x H 1,22 mt, 5 Module, Profil 70/40, Farbe RAL 7035, Stegplatte 8 mm</t>
  </si>
  <si>
    <t>Modell ELEGANT - Innenmass B 6,35 x L 12,89 x H 1,22 mt, 5 Module, Profil 70/40, Farbe RAL 7035, Stegplatte 8 mm</t>
  </si>
  <si>
    <t>Modell ELEGANT - Innenmass B 6,35 x L 13,01 x H 1,3 mt, 6 Module, Profil 70/40, Farbe RAL 7035, Stegplatte 8 mm</t>
  </si>
  <si>
    <t>Modell ELEGANT - Innenmass B 6,35 x L 15,47 x H 1,3 mt, 6 Module, Profil 70/40, Farbe RAL 7035, Stegplatte 8 mm</t>
  </si>
  <si>
    <t>Modell ELEGANT - Innenmass B 6,35 x L 15,18 x H 1,38 mt, 7 Module, Profil 70/40, Farbe RAL 7035, Stegplatte 8 mm</t>
  </si>
  <si>
    <t>Modell ELEGANT - Innenmass B 6,35 x L 18,05 x H 1,38 mt, 7 Module, Profil 70/40, Farbe RAL 7035, Stegplatte 8 mm</t>
  </si>
  <si>
    <t>Modell ELEGANT - Innenmass B 6,6 x L 4,33 x H 1,01 mt, 2 Module, Profil 70/40, Farbe RAL 7035, Stegplatte 8 mm</t>
  </si>
  <si>
    <t>Modell ELEGANT - Innenmass B 6,6 x L 5,15 x H 1,01 mt, 2 Module, Profil 70/40, Farbe RAL 7035, Stegplatte 8 mm</t>
  </si>
  <si>
    <t>Modell ELEGANT - Innenmass B 6,6 x L 6,5 x H 1,08 mt, 3 Module, Profil 70/40, Farbe RAL 7035, Stegplatte 8 mm</t>
  </si>
  <si>
    <t>Modell ELEGANT - Innenmass B 6,6 x L 7,73 x H 1,08 mt, 3 Module, Profil 70/40, Farbe RAL 7035, Stegplatte 8 mm</t>
  </si>
  <si>
    <t>Modell ELEGANT - Innenmass B 6,6 x L 8,67 x H 1,16 mt, 4 Module, Profil 70/40, Farbe RAL 7035, Stegplatte 8 mm</t>
  </si>
  <si>
    <t>Modell ELEGANT - Innenmass B 6,6 x L 10,31 x H 1,16 mt, 4 Module, Profil 70/40, Farbe RAL 7035, Stegplatte 8 mm</t>
  </si>
  <si>
    <t>Modell ELEGANT - Innenmass B 6,6 x L 10,84 x H 1,24 mt, 5 Module, Profil 70/40, Farbe RAL 7035, Stegplatte 8 mm</t>
  </si>
  <si>
    <t>Modell ELEGANT - Innenmass B 6,6 x L 12,89 x H 1,24 mt, 5 Module, Profil 70/40, Farbe RAL 7035, Stegplatte 8 mm</t>
  </si>
  <si>
    <t>Modell ELEGANT - Innenmass B 6,6 x L 13,01 x H 1,32 mt, 6 Module, Profil 70/40, Farbe RAL 7035, Stegplatte 8 mm</t>
  </si>
  <si>
    <t>Modell ELEGANT - Innenmass B 6,6 x L 15,47 x H 1,32 mt, 6 Module, Profil 70/40, Farbe RAL 7035, Stegplatte 8 mm</t>
  </si>
  <si>
    <t>Modell ELEGANT - Innenmass B 6,6 x L 15,18 x H 1,4 mt, 7 Module, Profil 70/40, Farbe RAL 7035, Stegplatte 8 mm</t>
  </si>
  <si>
    <t>Modell ELEGANT - Innenmass B 6,6 x L 18,05 x H 1,4 mt, 7 Module, Profil 70/40, Farbe RAL 7035, Stegplatte 8 mm</t>
  </si>
  <si>
    <t>Sonderbestellung ELEGANT lt. Angebot Nr.: inkl. Skizze</t>
  </si>
  <si>
    <t>Modell KREATIV - Innenmass B 3,1 x L 4,33 x H 0,56 mt, 2 Module, Profil 70/40, Farbe RAL 7035, PC 4 mm</t>
  </si>
  <si>
    <t>Modell KREATIV - Innenmass B 3,1 x L 5,15 x H 0,56 mt, 2 Module, Profil 70/40, Farbe RAL 7035, PC 4 mm</t>
  </si>
  <si>
    <t>Modell KREATIV - Innenmass B 3,1 x L 6,5 x H 0,63 mt, 3 Module, Profil 70/40, Farbe RAL 7035, PC 4 mm</t>
  </si>
  <si>
    <t>Modell KREATIV - Innenmass B 3,1 x L 7,73 x H 0,63 mt, 3 Module, Profil 70/40, Farbe RAL 7035, PC 4 mm</t>
  </si>
  <si>
    <t>Modell KREATIV - Innenmass B 3,1 x L 8,67 x H 0,71 mt, 4 Module, Profil 70/40, Farbe RAL 7035, PC 4 mm</t>
  </si>
  <si>
    <t>Modell KREATIV - Innenmass B 3,1 x L 10,31 x H 0,71 mt, 4 Module, Profil 70/40, Farbe RAL 7035, PC 4 mm</t>
  </si>
  <si>
    <t>Modell KREATIV - Innenmass B 3,1 x L 10,84 x H 0,79 mt, 5 Module, Profil 70/40, Farbe RAL 7035, PC 4 mm</t>
  </si>
  <si>
    <t>Modell KREATIV - Innenmass B 3,1 x L 13,01 x H 0,87 mt, 6 Module, Profil 70/40, Farbe RAL 7035, PC 4 mm</t>
  </si>
  <si>
    <t>Modell KREATIV - Innenmass B 3,35 x L 4,33 x H 0,57 mt, 2 Module, Profil 70/40, Farbe RAL 7035, PC 4 mm</t>
  </si>
  <si>
    <t>Modell KREATIV - Innenmass B 3,35 x L 5,15 x H 0,57 mt, 2 Module, Profil 70/40, Farbe RAL 7035, PC 4 mm</t>
  </si>
  <si>
    <t>Modell KREATIV - Innenmass B 3,35 x L 6,5 x H 0,64 mt, 3 Module, Profil 70/40, Farbe RAL 7035, PC 4 mm</t>
  </si>
  <si>
    <t>Modell KREATIV - Innenmass B 3,35 x L 7,73 x H 0,64 mt, 3 Module, Profil 70/40, Farbe RAL 7035, PC 4 mm</t>
  </si>
  <si>
    <t>Modell KREATIV - Innenmass B 3,35 x L 8,67 x H 0,72 mt, 4 Module, Profil 70/40, Farbe RAL 7035, PC 4 mm</t>
  </si>
  <si>
    <t>Modell KREATIV - Innenmass B 3,35 x L 10,31 x H 0,72 mt, 4 Module, Profil 70/40, Farbe RAL 7035, PC 4 mm</t>
  </si>
  <si>
    <t>Modell KREATIV - Innenmass B 3,35 x L 10,84 x H 0,8 mt, 5 Module, Profil 70/40, Farbe RAL 7035, PC 4 mm</t>
  </si>
  <si>
    <t>Modell KREATIV - Innenmass B 3,35 x L 13,01 x H 0,88 mt, 6 Module, Profil 70/40, Farbe RAL 7035, PC 4 mm</t>
  </si>
  <si>
    <t>Modell KREATIV - Innenmass B 3,6 x L 4,33 x H 0,58 mt, 2 Module, Profil 70/40, Farbe RAL 7035, PC 4 mm</t>
  </si>
  <si>
    <t>Modell KREATIV - Innenmass B 3,6 x L 5,15 x H 0,58 mt, 2 Module, Profil 70/40, Farbe RAL 7035, PC 4 mm</t>
  </si>
  <si>
    <t>Modell KREATIV - Innenmass B 3,6 x L 6,5 x H 0,66 mt, 3 Module, Profil 70/40, Farbe RAL 7035, PC 4 mm</t>
  </si>
  <si>
    <t>Modell KREATIV - Innenmass B 3,6 x L 7,73 x H 0,66 mt, 3 Module, Profil 70/40, Farbe RAL 7035, PC 4 mm</t>
  </si>
  <si>
    <t>Modell KREATIV - Innenmass B 3,6 x L 8,67 x H 0,73 mt, 4 Module, Profil 70/40, Farbe RAL 7035, PC 4 mm</t>
  </si>
  <si>
    <t>Modell KREATIV - Innenmass B 3,6 x L 10,31 x H 0,73 mt, 4 Module, Profil 70/40, Farbe RAL 7035, PC 4 mm</t>
  </si>
  <si>
    <t>Modell KREATIV - Innenmass B 3,6 x L 10,84 x H 0,81 mt, 5 Module, Profil 70/40, Farbe RAL 7035, PC 4 mm</t>
  </si>
  <si>
    <t>Modell KREATIV - Innenmass B 3,6 x L 13,01 x H 0,89 mt, 6 Module, Profil 70/40, Farbe RAL 7035, PC 4 mm</t>
  </si>
  <si>
    <t>Modell KREATIV - Innenmass B 3,85 x L 4,33 x H 0,59 mt, 2 Module, Profil 70/40, Farbe RAL 7035, PC 4 mm</t>
  </si>
  <si>
    <t>Modell KREATIV - Innenmass B 3,85 x L 5,15 x H 0,59 mt, 2 Module, Profil 70/40, Farbe RAL 7035, PC 4 mm</t>
  </si>
  <si>
    <t>Modell KREATIV - Innenmass B 3,85 x L 6,5 x H 0,67 mt, 3 Module, Profil 70/40, Farbe RAL 7035, PC 4 mm</t>
  </si>
  <si>
    <t>Modell KREATIV - Innenmass B 3,85 x L 7,73 x H 0,67 mt, 3 Module, Profil 70/40, Farbe RAL 7035, PC 4 mm</t>
  </si>
  <si>
    <t>Modell KREATIV - Innenmass B 3,85 x L 8,67 x H 0,74 mt, 4 Module, Profil 70/40, Farbe RAL 7035, PC 4 mm</t>
  </si>
  <si>
    <t>Modell KREATIV - Innenmass B 3,85 x L 10,31 x H 0,74 mt, 4 Module, Profil 70/40, Farbe RAL 7035, PC 4 mm</t>
  </si>
  <si>
    <t>Modell KREATIV - Innenmass B 3,85 x L 10,84 x H 0,82 mt, 5 Module, Profil 70/40, Farbe RAL 7035, PC 4 mm</t>
  </si>
  <si>
    <t>Modell KREATIV - Innenmass B 3,85 x L 13,01 x H 0,9 mt, 6 Module, Profil 70/40, Farbe RAL 7035, PC 4 mm</t>
  </si>
  <si>
    <t>Modell KREATIV - Innenmass B 4,1 x L 4,33 x H 0,6 mt, 2 Module, Profil 70/40, Farbe RAL 7035, PC 4 mm</t>
  </si>
  <si>
    <t>Modell KREATIV - Innenmass B 4,1 x L 5,15 x H 0,6 mt, 2 Module, Profil 70/40, Farbe RAL 7035, PC 4 mm</t>
  </si>
  <si>
    <t>Modell KREATIV - Innenmass B 4,1 x L 6,5 x H 0,68 mt, 3 Module, Profil 70/40, Farbe RAL 7035, PC 4 mm</t>
  </si>
  <si>
    <t>Modell KREATIV - Innenmass B 4,1 x L 7,73 x H 0,68 mt, 3 Module, Profil 70/40, Farbe RAL 7035, PC 4 mm</t>
  </si>
  <si>
    <t>Modell KREATIV - Innenmass B 4,1 x L 8,67 x H 0,76 mt, 4 Module, Profil 70/40, Farbe RAL 7035, PC 4 mm</t>
  </si>
  <si>
    <t>Modell KREATIV - Innenmass B 4,1 x L 10,31 x H 0,76 mt, 4 Module, Profil 70/40, Farbe RAL 7035, PC 4 mm</t>
  </si>
  <si>
    <t>Modell KREATIV - Innenmass B 4,1 x L 10,84 x H 0,83 mt, 5 Module, Profil 70/40, Farbe RAL 7035, PC 4 mm</t>
  </si>
  <si>
    <t>Modell KREATIV - Innenmass B 4,1 x L 12,89 x H 0,83 mt, 5 Module, Profil 70/40, Farbe RAL 7035, PC 4 mm</t>
  </si>
  <si>
    <t>Modell KREATIV - Innenmass B 4,1 x L 13,01 x H 0,91 mt, 6 Module, Profil 70/40, Farbe RAL 7035, PC 4 mm</t>
  </si>
  <si>
    <t>Modell KREATIV - Innenmass B 4,1 x L 15,47 x H 0,91 mt, 6 Module, Profil 70/40, Farbe RAL 7035, PC 4 mm</t>
  </si>
  <si>
    <t>Modell KREATIV - Innenmass B 4,35 x L 4,33 x H 0,61 mt, 2 Module, Profil 70/40, Farbe RAL 7035, PC 4 mm</t>
  </si>
  <si>
    <t>Modell KREATIV - Innenmass B 4,35 x L 5,15 x H 0,61 mt, 2 Module, Profil 70/40, Farbe RAL 7035, PC 4 mm</t>
  </si>
  <si>
    <t>Modell KREATIV - Innenmass B 4,35 x L 6,5 x H 0,69 mt, 3 Module, Profil 70/40, Farbe RAL 7035, PC 4 mm</t>
  </si>
  <si>
    <t>Modell KREATIV - Innenmass B 4,35 x L 7,73 x H 0,69 mt, 3 Module, Profil 70/40, Farbe RAL 7035, PC 4 mm</t>
  </si>
  <si>
    <t>Modell KREATIV - Innenmass B 4,35 x L 8,67 x H 0,77 mt, 4 Module, Profil 70/40, Farbe RAL 7035, PC 4 mm</t>
  </si>
  <si>
    <t>Modell KREATIV - Innenmass B 4,35 x L 10,31 x H 0,77 mt, 4 Module, Profil 70/40, Farbe RAL 7035, PC 4 mm</t>
  </si>
  <si>
    <t>Modell KREATIV - Innenmass B 4,35 x L 10,84 x H 0,84 mt, 5 Module, Profil 70/40, Farbe RAL 7035, PC 4 mm</t>
  </si>
  <si>
    <t>Modell KREATIV - Innenmass B 4,35 x L 12,89 x H 0,84 mt, 5 Module, Profil 70/40, Farbe RAL 7035, PC 4 mm</t>
  </si>
  <si>
    <t>Modell KREATIV - Innenmass B 4,35 x L 13,01 x H 0,92 mt, 6 Module, Profil 70/40, Farbe RAL 7035, PC 4 mm</t>
  </si>
  <si>
    <t>Modell KREATIV - Innenmass B 4,35 x L 15,47 x H 0,92 mt, 6 Module, Profil 70/40, Farbe RAL 7035, PC 4 mm</t>
  </si>
  <si>
    <t>Modell KREATIV - Innenmass B 4,6 x L 4,33 x H 0,62 mt, 2 Module, Profil 70/40, Farbe RAL 7035, PC 4 mm</t>
  </si>
  <si>
    <t>Modell KREATIV - Innenmass B 4,6 x L 5,15 x H 0,62 mt, 2 Module, Profil 70/40, Farbe RAL 7035, PC 4 mm</t>
  </si>
  <si>
    <t>Modell KREATIV - Innenmass B 4,6 x L 6,5 x H 0,7 mt, 3 Module, Profil 70/40, Farbe RAL 7035, PC 4 mm</t>
  </si>
  <si>
    <t>Modell KREATIV - Innenmass B 4,6 x L 7,73 x H 0,7 mt, 3 Module, Profil 70/40, Farbe RAL 7035, PC 4 mm</t>
  </si>
  <si>
    <t>Modell KREATIV - Innenmass B 4,6 x L 8,67 x H 0,78 mt, 4 Module, Profil 70/40, Farbe RAL 7035, PC 4 mm</t>
  </si>
  <si>
    <t>Modell KREATIV - Innenmass B 4,6 x L 10,31 x H 0,78 mt, 4 Module, Profil 70/40, Farbe RAL 7035, PC 4 mm</t>
  </si>
  <si>
    <t>Modell KREATIV - Innenmass B 4,6 x L 10,84 x H 0,85 mt, 5 Module, Profil 70/40, Farbe RAL 7035, PC 4 mm</t>
  </si>
  <si>
    <t>Modell KREATIV - Innenmass B 4,6 x L 12,89 x H 0,85 mt, 5 Module, Profil 70/40, Farbe RAL 7035, PC 4 mm</t>
  </si>
  <si>
    <t>Modell KREATIV - Innenmass B 4,6 x L 13,01 x H 0,93 mt, 6 Module, Profil 70/40, Farbe RAL 7035, PC 4 mm</t>
  </si>
  <si>
    <t>Modell KREATIV - Innenmass B 4,6 x L 15,47 x H 0,93 mt, 6 Module, Profil 70/40, Farbe RAL 7035, PC 4 mm</t>
  </si>
  <si>
    <t>Modell KREATIV - Innenmass B 4,6 x L 15,18 x H 1,01 mt, 7 Module, Profil 70/40, Farbe RAL 7035, PC 4 mm</t>
  </si>
  <si>
    <t>Modell KREATIV - Innenmass B 4,6 x L 18,05 x H 1,01 mt, 7 Module, Profil 70/40, Farbe RAL 7035, PC 4 mm</t>
  </si>
  <si>
    <t>Modell KREATIV - Innenmass B 4,85 x L 4,33 x H 0,63 mt, 2 Module, Profil 70/40, Farbe RAL 7035, PC 4 mm</t>
  </si>
  <si>
    <t>Modell KREATIV - Innenmass B 4,85 x L 5,15 x H 0,63 mt, 2 Module, Profil 70/40, Farbe RAL 7035, PC 4 mm</t>
  </si>
  <si>
    <t>Modell KREATIV - Innenmass B 4,85 x L 6,5 x H 0,71 mt, 3 Module, Profil 70/40, Farbe RAL 7035, PC 4 mm</t>
  </si>
  <si>
    <t>Modell KREATIV - Innenmass B 4,85 x L 7,73 x H 0,71 mt, 3 Module, Profil 70/40, Farbe RAL 7035, PC 4 mm</t>
  </si>
  <si>
    <t>Modell KREATIV - Innenmass B 4,85 x L 8,67 x H 0,78 mt, 4 Module, Profil 70/40, Farbe RAL 7035, PC 4 mm</t>
  </si>
  <si>
    <t>Modell KREATIV - Innenmass B 4,85 x L 10,31 x H 0,78 mt, 4 Module, Profil 70/40, Farbe RAL 7035, PC 4 mm</t>
  </si>
  <si>
    <t>Modell KREATIV - Innenmass B 4,85 x L 10,84 x H 0,86 mt, 5 Module, Profil 70/40, Farbe RAL 7035, PC 4 mm</t>
  </si>
  <si>
    <t>Modell KREATIV - Innenmass B 4,85 x L 12,89 x H 0,86 mt, 5 Module, Profil 70/40, Farbe RAL 7035, PC 4 mm</t>
  </si>
  <si>
    <t>Modell KREATIV - Innenmass B 4,85 x L 13,01 x H 0,94 mt, 6 Module, Profil 70/40, Farbe RAL 7035, PC 4 mm</t>
  </si>
  <si>
    <t>Modell KREATIV - Innenmass B 4,85 x L 15,47 x H 0,94 mt, 6 Module, Profil 70/40, Farbe RAL 7035, PC 4 mm</t>
  </si>
  <si>
    <t>Modell KREATIV - Innenmass B 4,85 x L 15,18 x H 1,02 mt, 7 Module, Profil 70/40, Farbe RAL 7035, PC 4 mm</t>
  </si>
  <si>
    <t>Modell KREATIV - Innenmass B 4,85 x L 18,05 x H 1,02 mt, 7 Module, Profil 70/40, Farbe RAL 7035, PC 4 mm</t>
  </si>
  <si>
    <t>Modell KREATIV - Innenmass B 5,1 x L 4,33 x H 0,64 mt, 2 Module, Profil 70/40, Farbe RAL 7035, PC 4 mm</t>
  </si>
  <si>
    <t>Modell KREATIV - Innenmass B 5,1 x L 5,15 x H 0,64 mt, 2 Module, Profil 70/40, Farbe RAL 7035, PC 4 mm</t>
  </si>
  <si>
    <t>Modell KREATIV - Innenmass B 5,1 x L 6,5 x H 0,72 mt, 3 Module, Profil 70/40, Farbe RAL 7035, PC 4 mm</t>
  </si>
  <si>
    <t>Modell KREATIV - Innenmass B 5,1 x L 7,73 x H 0,72 mt, 3 Module, Profil 70/40, Farbe RAL 7035, PC 4 mm</t>
  </si>
  <si>
    <t>Modell KREATIV - Innenmass B 5,1 x L 8,67 x H 0,8 mt, 4 Module, Profil 70/40, Farbe RAL 7035, PC 4 mm</t>
  </si>
  <si>
    <t>Modell KREATIV - Innenmass B 5,1 x L 10,31 x H 0,8 mt, 4 Module, Profil 70/40, Farbe RAL 7035, PC 4 mm</t>
  </si>
  <si>
    <t>Modell KREATIV - Innenmass B 5,1 x L 10,84 x H 0,88 mt, 5 Module, Profil 70/40, Farbe RAL 7035, PC 4 mm</t>
  </si>
  <si>
    <t>Modell KREATIV - Innenmass B 5,1 x L 12,89 x H 0,88 mt, 5 Module, Profil 70/40, Farbe RAL 7035, PC 4 mm</t>
  </si>
  <si>
    <t>Modell KREATIV - Innenmass B 5,1 x L 13,01 x H 0,95 mt, 6 Module, Profil 70/40, Farbe RAL 7035, PC 4 mm</t>
  </si>
  <si>
    <t>Modell KREATIV - Innenmass B 5,1 x L 15,47 x H 0,95 mt, 6 Module, Profil 70/40, Farbe RAL 7035, PC 4 mm</t>
  </si>
  <si>
    <t>Modell KREATIV - Innenmass B 5,1 x L 15,18 x H 1,03 mt, 7 Module, Profil 70/40, Farbe RAL 7035, PC 4 mm</t>
  </si>
  <si>
    <t>Modell KREATIV - Innenmass B 5,1 x L 18,05 x H 1,03 mt, 7 Module, Profil 70/40, Farbe RAL 7035, PC 4 mm</t>
  </si>
  <si>
    <t>Modell KREATIV - Innenmass B 5,35 x L 4,33 x H 0,65 mt, 2 Module, Profil 70/40, Farbe RAL 7035, PC 4 mm</t>
  </si>
  <si>
    <t>Modell KREATIV - Innenmass B 5,35 x L 5,15 x H 0,65 mt, 2 Module, Profil 70/40, Farbe RAL 7035, PC 4 mm</t>
  </si>
  <si>
    <t>Modell KREATIV - Innenmass B 5,35 x L 6,5 x H 0,73 mt, 3 Module, Profil 70/40, Farbe RAL 7035, PC 4 mm</t>
  </si>
  <si>
    <t>Modell KREATIV - Innenmass B 5,35 x L 7,73 x H 0,73 mt, 3 Module, Profil 70/40, Farbe RAL 7035, PC 4 mm</t>
  </si>
  <si>
    <t>Modell KREATIV - Innenmass B 5,35 x L 8,67 x H 0,81 mt, 4 Module, Profil 70/40, Farbe RAL 7035, PC 4 mm</t>
  </si>
  <si>
    <t>Modell KREATIV - Innenmass B 5,35 x L 10,31 x H 0,81 mt, 4 Module, Profil 70/40, Farbe RAL 7035, PC 4 mm</t>
  </si>
  <si>
    <t>Modell KREATIV - Innenmass B 5,35 x L 10,84 x H 0,89 mt, 5 Module, Profil 70/40, Farbe RAL 7035, PC 4 mm</t>
  </si>
  <si>
    <t>Modell KREATIV - Innenmass B 5,35 x L 12,89 x H 0,89 mt, 5 Module, Profil 70/40, Farbe RAL 7035, PC 4 mm</t>
  </si>
  <si>
    <t>Modell KREATIV - Innenmass B 5,35 x L 13,01 x H 0,96 mt, 6 Module, Profil 70/40, Farbe RAL 7035, PC 4 mm</t>
  </si>
  <si>
    <t>Modell KREATIV - Innenmass B 5,35 x L 15,47 x H 0,96 mt, 6 Module, Profil 70/40, Farbe RAL 7035, PC 4 mm</t>
  </si>
  <si>
    <t>Modell KREATIV - Innenmass B 5,35 x L 15,18 x H 1,04 mt, 7 Module, Profil 70/40, Farbe RAL 7035, PC 4 mm</t>
  </si>
  <si>
    <t>Modell KREATIV - Innenmass B 5,35 x L 18,05 x H 1,04 mt, 7 Module, Profil 70/40, Farbe RAL 7035, PC 4 mm</t>
  </si>
  <si>
    <t>Modell KREATIV - Innenmass B 5,6 x L 4,33 x H 0,67 mt, 2 Module, Profil 70/40, Farbe RAL 7035, PC 4 mm</t>
  </si>
  <si>
    <t>Modell KREATIV - Innenmass B 5,6 x L 5,15 x H 0,67 mt, 2 Module, Profil 70/40, Farbe RAL 7035, PC 4 mm</t>
  </si>
  <si>
    <t>Modell KREATIV - Innenmass B 5,6 x L 6,5 x H 0,75 mt, 3 Module, Profil 70/40, Farbe RAL 7035, PC 4 mm</t>
  </si>
  <si>
    <t>Modell KREATIV - Innenmass B 5,6 x L 7,73 x H 0,75 mt, 3 Module, Profil 70/40, Farbe RAL 7035, PC 4 mm</t>
  </si>
  <si>
    <t>Modell KREATIV - Innenmass B 5,6 x L 8,67 x H 0,83 mt, 4 Module, Profil 70/40, Farbe RAL 7035, PC 4 mm</t>
  </si>
  <si>
    <t>Modell KREATIV - Innenmass B 5,6 x L 10,31 x H 0,83 mt, 4 Module, Profil 70/40, Farbe RAL 7035, PC 4 mm</t>
  </si>
  <si>
    <t>Modell KREATIV - Innenmass B 5,6 x L 10,84 x H 0,91 mt, 5 Module, Profil 70/40, Farbe RAL 7035, PC 4 mm</t>
  </si>
  <si>
    <t>Modell KREATIV - Innenmass B 5,6 x L 12,89 x H 0,91 mt, 5 Module, Profil 70/40, Farbe RAL 7035, PC 4 mm</t>
  </si>
  <si>
    <t>Modell KREATIV - Innenmass B 5,6 x L 13,01 x H 0,99 mt, 6 Module, Profil 70/40, Farbe RAL 7035, PC 4 mm</t>
  </si>
  <si>
    <t>Modell KREATIV - Innenmass B 5,6 x L 15,47 x H 0,99 mt, 6 Module, Profil 70/40, Farbe RAL 7035, PC 4 mm</t>
  </si>
  <si>
    <t>Modell KREATIV - Innenmass B 5,6 x L 15,18 x H 1,06 mt, 7 Module, Profil 70/40, Farbe RAL 7035, PC 4 mm</t>
  </si>
  <si>
    <t>Modell KREATIV - Innenmass B 5,6 x L 18,05 x H 1,06 mt, 7 Module, Profil 70/40, Farbe RAL 7035, PC 4 mm</t>
  </si>
  <si>
    <t>Sonderbestellung KREATIV lt. Angebot Nr.: inkl. Skizze</t>
  </si>
  <si>
    <t>Modell IMPERIA - Innenmass B 3,1 x L 4,33 x H 2,06 mt, 2 Module, Profil 70/40, Farbe RAL 7035, Stegplatte 8 mm</t>
  </si>
  <si>
    <t>Modell IMPERIA - Innenmass B 3,1 x L 5,15 x H 2,06 mt, 2 Module, Profil 70/40, Farbe RAL 7035, Stegplatte 8 mm</t>
  </si>
  <si>
    <t>Modell IMPERIA - Innenmass B 3,1 x L 6,5 x H 2,15 mt, 3 Module, Profil 70/40, Farbe RAL 7035, Stegplatte 8 mm</t>
  </si>
  <si>
    <t>Modell IMPERIA - Innenmass B 3,1 x L 7,73 x H 2,15 mt, 3 Module, Profil 70/40, Farbe RAL 7035, Stegplatte 8 mm</t>
  </si>
  <si>
    <t>Modell IMPERIA - Innenmass B 3,1 x L 8,67 x H 2,23 mt, 4 Module, Profil 70/40, Farbe RAL 7035, Stegplatte 8 mm</t>
  </si>
  <si>
    <t>Modell IMPERIA - Innenmass B 3,1 x L 10,31 x H 2,23 mt, 4 Module, Profil 70/40, Farbe RAL 7035, Stegplatte 8 mm</t>
  </si>
  <si>
    <t>Modell IMPERIA - Innenmass B 3,1 x L 10,84 x H 2,31 mt, 5 Module, Profil 70/40, Farbe RAL 7035, Stegplatte 8 mm</t>
  </si>
  <si>
    <t>Modell IMPERIA - Innenmass B 3,1 x L 13,01 x H 2,39 mt, 6 Module, Profil 70/40, Farbe RAL 7035, Stegplatte 8 mm</t>
  </si>
  <si>
    <t>Modell IMPERIA - Innenmass B 3,35 x L 4,33 x H 2,07 mt, 2 Module, Profil 70/40, Farbe RAL 7035, Stegplatte 8 mm</t>
  </si>
  <si>
    <t>Modell IMPERIA - Innenmass B 3,35 x L 5,15 x H 2,07 mt, 2 Module, Profil 70/40, Farbe RAL 7035, Stegplatte 8 mm</t>
  </si>
  <si>
    <t>Modell IMPERIA - Innenmass B 3,35 x L 6,5 x H 2,16 mt, 3 Module, Profil 70/40, Farbe RAL 7035, Stegplatte 8 mm</t>
  </si>
  <si>
    <t>Modell IMPERIA - Innenmass B 3,35 x L 7,73 x H 2,16 mt, 3 Module, Profil 70/40, Farbe RAL 7035, Stegplatte 8 mm</t>
  </si>
  <si>
    <t>Modell IMPERIA - Innenmass B 3,35 x L 8,67 x H 2,24 mt, 4 Module, Profil 70/40, Farbe RAL 7035, Stegplatte 8 mm</t>
  </si>
  <si>
    <t>Modell IMPERIA - Innenmass B 3,35 x L 10,31 x H 2,24 mt, 4 Module, Profil 70/40, Farbe RAL 7035, Stegplatte 8 mm</t>
  </si>
  <si>
    <t>Modell IMPERIA - Innenmass B 3,35 x L 10,84 x H 2,32 mt, 5 Module, Profil 70/40, Farbe RAL 7035, Stegplatte 8 mm</t>
  </si>
  <si>
    <t>Modell IMPERIA - Innenmass B 3,35 x L 13,01 x H 2,4 mt, 6 Module, Profil 70/40, Farbe RAL 7035, Stegplatte 8 mm</t>
  </si>
  <si>
    <t>Modell IMPERIA - Innenmass B 3,6 x L 4,33 x H 2,09 mt, 2 Module, Profil 70/40, Farbe RAL 7035, Stegplatte 8 mm</t>
  </si>
  <si>
    <t>Modell IMPERIA - Innenmass B 3,6 x L 5,15 x H 2,09 mt, 2 Module, Profil 70/40, Farbe RAL 7035, Stegplatte 8 mm</t>
  </si>
  <si>
    <t>Modell IMPERIA - Innenmass B 3,6 x L 6,5 x H 2,17 mt, 3 Module, Profil 70/40, Farbe RAL 7035, Stegplatte 8 mm</t>
  </si>
  <si>
    <t>Modell IMPERIA - Innenmass B 3,6 x L 7,73 x H 2,17 mt, 3 Module, Profil 70/40, Farbe RAL 7035, Stegplatte 8 mm</t>
  </si>
  <si>
    <t>Modell IMPERIA - Innenmass B 3,6 x L 8,67 x H 2,25 mt, 4 Module, Profil 70/40, Farbe RAL 7035, Stegplatte 8 mm</t>
  </si>
  <si>
    <t>Modell IMPERIA - Innenmass B 3,6 x L 10,31 x H 2,25 mt, 4 Module, Profil 70/40, Farbe RAL 7035, Stegplatte 8 mm</t>
  </si>
  <si>
    <t>Modell IMPERIA - Innenmass B 3,6 x L 10,84 x H 2,33 mt, 5 Module, Profil 70/40, Farbe RAL 7035, Stegplatte 8 mm</t>
  </si>
  <si>
    <t>Modell IMPERIA - Innenmass B 3,6 x L 13,01 x H 2,4 mt, 6 Module, Profil 70/40, Farbe RAL 7035, Stegplatte 8 mm</t>
  </si>
  <si>
    <t>Modell IMPERIA - Innenmass B 3,85 x L 4,33 x H 2,1 mt, 2 Module, Profil 70/40, Farbe RAL 7035, Stegplatte 8 mm</t>
  </si>
  <si>
    <t>Modell IMPERIA - Innenmass B 3,85 x L 5,15 x H 2,18 mt, 2 Module, Profil 70/40, Farbe RAL 7035, Stegplatte 8 mm</t>
  </si>
  <si>
    <t>Modell IMPERIA - Innenmass B 3,85 x L 6,5 x H 2,18 mt, 3 Module, Profil 70/40, Farbe RAL 7035, Stegplatte 8 mm</t>
  </si>
  <si>
    <t>Modell IMPERIA - Innenmass B 3,85 x L 7,73 x H 2,18 mt, 3 Module, Profil 70/40, Farbe RAL 7035, Stegplatte 8 mm</t>
  </si>
  <si>
    <t>Modell IMPERIA - Innenmass B 3,85 x L 8,67 x H 2,26 mt, 4 Module, Profil 70/40, Farbe RAL 7035, Stegplatte 8 mm</t>
  </si>
  <si>
    <t>Modell IMPERIA - Innenmass B 3,85 x L 10,31 x H 2,26 mt, 4 Module, Profil 70/40, Farbe RAL 7035, Stegplatte 8 mm</t>
  </si>
  <si>
    <t>Modell IMPERIA - Innenmass B 3,85 x L 10,84 x H 2,34 mt, 5 Module, Profil 70/40, Farbe RAL 7035, Stegplatte 8 mm</t>
  </si>
  <si>
    <t>Modell IMPERIA - Innenmass B 3,85 x L 13,01 x H 2,41 mt, 6 Module, Profil 70/40, Farbe RAL 7035, Stegplatte 8 mm</t>
  </si>
  <si>
    <t>Modell IMPERIA - Innenmass B 4,1 x L 4,33 x H 2,12 mt, 2 Module, Profil 70/40, Farbe RAL 7035, Stegplatte 8 mm</t>
  </si>
  <si>
    <t>Modell IMPERIA - Innenmass B 4,1 x L 5,15 x H 2,12 mt, 2 Module, Profil 70/40, Farbe RAL 7035, Stegplatte 8 mm</t>
  </si>
  <si>
    <t>Modell IMPERIA - Innenmass B 4,1 x L 6,5 x H 2,19 mt, 3 Module, Profil 70/40, Farbe RAL 7035, Stegplatte 8 mm</t>
  </si>
  <si>
    <t>Modell IMPERIA - Innenmass B 4,1 x L 7,73 x H 2,19 mt, 3 Module, Profil 70/40, Farbe RAL 7035, Stegplatte 8 mm</t>
  </si>
  <si>
    <t>Modell IMPERIA - Innenmass B 4,1 x L 8,67 x H 2,27 mt, 4 Module, Profil 70/40, Farbe RAL 7035, Stegplatte 8 mm</t>
  </si>
  <si>
    <t>Modell IMPERIA - Innenmass B 4,1 x L 10,31 x H 2,27 mt, 4 Module, Profil 70/40, Farbe RAL 7035, Stegplatte 8 mm</t>
  </si>
  <si>
    <t>Modell IMPERIA - Innenmass B 4,1 x L 10,84 x H 2,34 mt, 5 Module, Profil 70/40, Farbe RAL 7035, Stegplatte 8 mm</t>
  </si>
  <si>
    <t>Modell IMPERIA - Innenmass B 4,1 x L 12,89 x H 2,34 mt, 5 Module, Profil 70/40, Farbe RAL 7035, Stegplatte 8 mm</t>
  </si>
  <si>
    <t>Modell IMPERIA - Innenmass B 4,1 x L 13,01 x H 2,41 mt, 6 Module, Profil 70/40, Farbe RAL 7035, Stegplatte 8 mm</t>
  </si>
  <si>
    <t>Modell IMPERIA - Innenmass B 4,1 x L 15,47 x H 2,41 mt, 6 Module, Profil 70/40, Farbe RAL 7035, Stegplatte 8 mm</t>
  </si>
  <si>
    <t>Modell IMPERIA - Innenmass B 4,35 x L 4,33 x H 2,13 mt, 2 Module, Profil 70/40, Farbe RAL 7035, Stegplatte 8 mm</t>
  </si>
  <si>
    <t>Modell IMPERIA - Innenmass B 4,35 x L 5,15 x H 2,13 mt, 2 Module, Profil 70/40, Farbe RAL 7035, Stegplatte 8 mm</t>
  </si>
  <si>
    <t>Modell IMPERIA - Innenmass B 4,35 x L 6,5 x H 2,2 mt, 3 Module, Profil 70/40, Farbe RAL 7035, Stegplatte 8 mm</t>
  </si>
  <si>
    <t>Modell IMPERIA - Innenmass B 4,35 x L 7,73 x H 2,2 mt, 3 Module, Profil 70/40, Farbe RAL 7035, Stegplatte 8 mm</t>
  </si>
  <si>
    <t>Modell IMPERIA - Innenmass B 4,35 x L 8,67 x H 2,28 mt, 4 Module, Profil 70/40, Farbe RAL 7035, Stegplatte 8 mm</t>
  </si>
  <si>
    <t>Modell IMPERIA - Innenmass B 4,35 x L 10,31 x H 2,28 mt, 4 Module, Profil 70/40, Farbe RAL 7035, Stegplatte 8 mm</t>
  </si>
  <si>
    <t>Modell IMPERIA - Innenmass B 4,35 x L 10,84 x H 2,35 mt, 5 Module, Profil 70/40, Farbe RAL 7035, Stegplatte 8 mm</t>
  </si>
  <si>
    <t>Modell IMPERIA - Innenmass B 4,35 x L 12,89 x H 2,35 mt, 5 Module, Profil 70/40, Farbe RAL 7035, Stegplatte 8 mm</t>
  </si>
  <si>
    <t>Modell IMPERIA - Innenmass B 4,35 x L 13,01 x H 2,42 mt, 6 Module, Profil 70/40, Farbe RAL 7035, Stegplatte 8 mm</t>
  </si>
  <si>
    <t>Modell IMPERIA - Innenmass B 4,35 x L 15,47 x H 2,42 mt, 6 Module, Profil 70/40, Farbe RAL 7035, Stegplatte 8 mm</t>
  </si>
  <si>
    <t>Modell IMPERIA - Innenmass B 4,6 x L 4,33 x H 2,14 mt, 2 Module, Profil 70/40, Farbe RAL 7035, Stegplatte 8 mm</t>
  </si>
  <si>
    <t>Modell IMPERIA - Innenmass B 4,6 x L 5,15 x H 2,14 mt, 2 Module, Profil 70/40, Farbe RAL 7035, Stegplatte 8 mm</t>
  </si>
  <si>
    <t>Modell IMPERIA - Innenmass B 4,6 x L 6,5 x H 2,21 mt, 3 Module, Profil 70/40, Farbe RAL 7035, Stegplatte 8 mm</t>
  </si>
  <si>
    <t>Modell IMPERIA - Innenmass B 4,6 x L 7,73 x H 2,21 mt, 3 Module, Profil 70/40, Farbe RAL 7035, Stegplatte 8 mm</t>
  </si>
  <si>
    <t>Modell IMPERIA - Innenmass B 4,6 x L 8,67 x H 2,29 mt, 4 Module, Profil 70/40, Farbe RAL 7035, Stegplatte 8 mm</t>
  </si>
  <si>
    <t>Modell IMPERIA - Innenmass B 4,6 x L 10,31 x H 2,29 mt, 4 Module, Profil 70/40, Farbe RAL 7035, Stegplatte 8 mm</t>
  </si>
  <si>
    <t>Modell IMPERIA - Innenmass B 4,6 x L 10,84 x H 2,36 mt, 5 Module, Profil 70/40, Farbe RAL 7035, Stegplatte 8 mm</t>
  </si>
  <si>
    <t>Modell IMPERIA - Innenmass B 4,6 x L 12,89 x H 2,36 mt, 5 Module, Profil 70/40, Farbe RAL 7035, Stegplatte 8 mm</t>
  </si>
  <si>
    <t>Modell IMPERIA - Innenmass B 4,6 x L 13,01 x H 2,43 mt, 6 Module, Profil 70/40, Farbe RAL 7035, Stegplatte 8 mm</t>
  </si>
  <si>
    <t>Modell IMPERIA - Innenmass B 4,6 x L 15,47 x H 2,43 mt, 6 Module, Profil 70/40, Farbe RAL 7035, Stegplatte 8 mm</t>
  </si>
  <si>
    <t>Modell IMPERIA - Innenmass B 4,6 x L 15,18 x H 2,5 mt, 7 Module, Profil 70/40, Farbe RAL 7035, Stegplatte 8 mm</t>
  </si>
  <si>
    <t>Modell IMPERIA - Innenmass B 4,6 x L 18,05 x H 2,5 mt, 7 Module, Profil 70/40, Farbe RAL 7035, Stegplatte 8 mm</t>
  </si>
  <si>
    <t>Modell IMPERIA - Innenmass B 4,85 x L 4,33 x H 2,15 mt, 2 Module, Profil 70/40, Farbe RAL 7035, Stegplatte 8 mm</t>
  </si>
  <si>
    <t>Modell IMPERIA - Innenmass B 4,85 x L 5,15 x H 2,15 mt, 2 Module, Profil 70/40, Farbe RAL 7035, Stegplatte 8 mm</t>
  </si>
  <si>
    <t>Modell IMPERIA - Innenmass B 4,85 x L 6,5 x H 2,22 mt, 3 Module, Profil 70/40, Farbe RAL 7035, Stegplatte 8 mm</t>
  </si>
  <si>
    <t>Modell IMPERIA - Innenmass B 4,85 x L 7,73 x H 2,22 mt, 3 Module, Profil 70/40, Farbe RAL 7035, Stegplatte 8 mm</t>
  </si>
  <si>
    <t>Modell IMPERIA - Innenmass B 4,85 x L 8,67 x H 2,3 mt, 4 Module, Profil 70/40, Farbe RAL 7035, Stegplatte 8 mm</t>
  </si>
  <si>
    <t>Modell IMPERIA - Innenmass B 4,85 x L 10,31 x H 2,3 mt, 4 Module, Profil 70/40, Farbe RAL 7035, Stegplatte 8 mm</t>
  </si>
  <si>
    <t>Modell IMPERIA - Innenmass B 4,85 x L 10,84 x H 2,37 mt, 5 Module, Profil 70/40, Farbe RAL 7035, Stegplatte 8 mm</t>
  </si>
  <si>
    <t>Modell IMPERIA - Innenmass B 4,85 x L 12,89 x H 2,37 mt, 5 Module, Profil 70/40, Farbe RAL 7035, Stegplatte 8 mm</t>
  </si>
  <si>
    <t>Modell IMPERIA - Innenmass B 4,85 x L 13,01 x H 2,44 mt, 6 Module, Profil 70/40, Farbe RAL 7035, Stegplatte 8 mm</t>
  </si>
  <si>
    <t>Modell IMPERIA - Innenmass B 4,85 x L 15,47 x H 2,44 mt, 6 Module, Profil 70/40, Farbe RAL 7035, Stegplatte 8 mm</t>
  </si>
  <si>
    <t>Modell IMPERIA - Innenmass B 4,85 x L 15,18 x H 2,51 mt, 7 Module, Profil 70/40, Farbe RAL 7035, Stegplatte 8 mm</t>
  </si>
  <si>
    <t>Modell IMPERIA - Innenmass B 4,85 x L 18,05 x H 2,51 mt, 7 Module, Profil 70/40, Farbe RAL 7035, Stegplatte 8 mm</t>
  </si>
  <si>
    <t>Modell IMPERIA - Innenmass B 5,1 x L 4,33 x H 2,17 mt, 2 Module, Profil 70/40, Farbe RAL 7035, Stegplatte 8 mm</t>
  </si>
  <si>
    <t>Modell IMPERIA - Innenmass B 5,1 x L 5,15 x H 2,17 mt, 2 Module, Profil 70/40, Farbe RAL 7035, Stegplatte 8 mm</t>
  </si>
  <si>
    <t>Modell IMPERIA - Innenmass B 5,1 x L 6,5 x H 2,24 mt, 3 Module, Profil 70/40, Farbe RAL 7035, Stegplatte 8 mm</t>
  </si>
  <si>
    <t>Modell IMPERIA - Innenmass B 5,1 x L 7,73 x H 2,24 mt, 3 Module, Profil 70/40, Farbe RAL 7035, Stegplatte 8 mm</t>
  </si>
  <si>
    <t>Modell IMPERIA - Innenmass B 5,1 x L 8,67 x H 2,31 mt, 4 Module, Profil 70/40, Farbe RAL 7035, Stegplatte 8 mm</t>
  </si>
  <si>
    <t>Modell IMPERIA - Innenmass B 5,1 x L 10,31 x H 2,31 mt, 4 Module, Profil 70/40, Farbe RAL 7035, Stegplatte 8 mm</t>
  </si>
  <si>
    <t>Modell IMPERIA - Innenmass B 5,1 x L 10,84 x H 2,38 mt, 5 Module, Profil 70/40, Farbe RAL 7035, Stegplatte 8 mm</t>
  </si>
  <si>
    <t>Modell IMPERIA - Innenmass B 5,1 x L 12,89 x H 2,38 mt, 5 Module, Profil 70/40, Farbe RAL 7035, Stegplatte 8 mm</t>
  </si>
  <si>
    <t>Modell IMPERIA - Innenmass B 5,1 x L 13,01 x H 2,44 mt, 6 Module, Profil 70/40, Farbe RAL 7035, Stegplatte 8 mm</t>
  </si>
  <si>
    <t>Modell IMPERIA - Innenmass B 5,1 x L 15,47 x H 2,44 mt, 6 Module, Profil 70/40, Farbe RAL 7035, Stegplatte 8 mm</t>
  </si>
  <si>
    <t>Modell IMPERIA - Innenmass B 5,1 x L 15,18 x H 2,51 mt, 7 Module, Profil 70/40, Farbe RAL 7035, Stegplatte 8 mm</t>
  </si>
  <si>
    <t>Modell IMPERIA - Innenmass B 5,1 x L 18,05 x H 2,51 mt, 7 Module, Profil 70/40, Farbe RAL 7035, Stegplatte 8 mm</t>
  </si>
  <si>
    <t>Modell IMPERIA - Innenmass B 5,35 x L 4,33 x H 2,18 mt, 2 Module, Profil 70/40, Farbe RAL 7035, Stegplatte 8 mm</t>
  </si>
  <si>
    <t>Modell IMPERIA - Innenmass B 5,35 x L 5,15 x H 2,18 mt, 2 Module, Profil 70/40, Farbe RAL 7035, Stegplatte 8 mm</t>
  </si>
  <si>
    <t>Modell IMPERIA - Innenmass B 5,35 x L 6,5 x H 2,25 mt, 3 Module, Profil 70/40, Farbe RAL 7035, Stegplatte 8 mm</t>
  </si>
  <si>
    <t>Modell IMPERIA - Innenmass B 5,35 x L 7,73 x H 2,25 mt, 3 Module, Profil 70/40, Farbe RAL 7035, Stegplatte 8 mm</t>
  </si>
  <si>
    <t>Modell IMPERIA - Innenmass B 5,35 x L 8,67 x H 2,32 mt, 4 Module, Profil 70/40, Farbe RAL 7035, Stegplatte 8 mm</t>
  </si>
  <si>
    <t>Modell IMPERIA - Innenmass B 5,35 x L 10,31 x H 2,32 mt, 4 Module, Profil 70/40, Farbe RAL 7035, Stegplatte 8 mm</t>
  </si>
  <si>
    <t>Modell IMPERIA - Innenmass B 5,35 x L 10,84 x H 2,39 mt, 5 Module, Profil 70/40, Farbe RAL 7035, Stegplatte 8 mm</t>
  </si>
  <si>
    <t>Modell IMPERIA - Innenmass B 5,35 x L 12,89 x H 2,39 mt, 5 Module, Profil 70/40, Farbe RAL 7035, Stegplatte 8 mm</t>
  </si>
  <si>
    <t>Modell IMPERIA - Innenmass B 5,35 x L 13,01 x H 2,45 mt, 6 Module, Profil 70/40, Farbe RAL 7035, Stegplatte 8 mm</t>
  </si>
  <si>
    <t>Modell IMPERIA - Innenmass B 5,35 x L 15,47 x H 2,45 mt, 6 Module, Profil 70/40, Farbe RAL 7035, Stegplatte 8 mm</t>
  </si>
  <si>
    <t>Modell IMPERIA - Innenmass B 5,35 x L 15,18 x H 2,52 mt, 7 Module, Profil 70/40, Farbe RAL 7035, Stegplatte 8 mm</t>
  </si>
  <si>
    <t>Modell IMPERIA - Innenmass B 5,35 x L 18,05 x H 2,52 mt, 7 Module, Profil 70/40, Farbe RAL 7035, Stegplatte 8 mm</t>
  </si>
  <si>
    <t>Modell IMPERIA - Innenmass B 5,6 x L 4,33 x H 2,19 mt, 2 Module, Profil 70/40, Farbe RAL 7035, Stegplatte 8 mm</t>
  </si>
  <si>
    <t>Modell IMPERIA - Innenmass B 5,6 x L 5,15 x H 2,19 mt, 2 Module, Profil 70/40, Farbe RAL 7035, Stegplatte 8 mm</t>
  </si>
  <si>
    <t>Modell IMPERIA - Innenmass B 5,6 x L 6,5 x H 2,26 mt, 3 Module, Profil 70/40, Farbe RAL 7035, Stegplatte 8 mm</t>
  </si>
  <si>
    <t>Modell IMPERIA - Innenmass B 5,6 x L 7,73 x H 2,26 mt, 3 Module, Profil 70/40, Farbe RAL 7035, Stegplatte 8 mm</t>
  </si>
  <si>
    <t>Modell IMPERIA - Innenmass B 5,6 x L 8,67 x H 2,33 mt, 4 Module, Profil 70/40, Farbe RAL 7035, Stegplatte 8 mm</t>
  </si>
  <si>
    <t>Modell IMPERIA - Innenmass B 5,6 x L 10,31 x H 2,33 mt, 4 Module, Profil 70/40, Farbe RAL 7035, Stegplatte 8 mm</t>
  </si>
  <si>
    <t>Modell IMPERIA - Innenmass B 5,6 x L 10,84 x H 2,4 mt, 5 Module, Profil 70/40, Farbe RAL 7035, Stegplatte 8 mm</t>
  </si>
  <si>
    <t>Modell IMPERIA - Innenmass B 5,6 x L 12,89 x H 2,4 mt, 5 Module, Profil 70/40, Farbe RAL 7035, Stegplatte 8 mm</t>
  </si>
  <si>
    <t>Modell IMPERIA - Innenmass B 5,6 x L 13,01 x H 2,46 mt, 6 Module, Profil 70/40, Farbe RAL 7035, Stegplatte 8 mm</t>
  </si>
  <si>
    <t>Modell IMPERIA - Innenmass B 5,6 x L 15,47 x H 2,46 mt, 6 Module, Profil 70/40, Farbe RAL 7035, Stegplatte 8 mm</t>
  </si>
  <si>
    <t>Modell IMPERIA - Innenmass B 5,6 x L 15,18 x H 2,53 mt, 7 Module, Profil 70/40, Farbe RAL 7035, Stegplatte 8 mm</t>
  </si>
  <si>
    <t>Modell IMPERIA - Innenmass B 5,6 x L 18,05 x H 2,53 mt, 7 Module, Profil 70/40, Farbe RAL 7035, Stegplatte 8 mm</t>
  </si>
  <si>
    <t>Sonderbestellung IMPERIA lt. Angebot Nr.: inkl. Skizze</t>
  </si>
  <si>
    <t>Modell EXKLUSIV - Innenmass B 3,6 x L 4,33 x H 2,07 mt, 2 Module, Profil 70/40, Farbe RAL 7035, Stegplatte 8 mm</t>
  </si>
  <si>
    <t>Modell EXKLUSIV - Innenmass B 3,6 x L 5,15 x H 2,07 mt, 2 Module, Profil 70/40, Farbe RAL 7035, Stegplatte 8 mm</t>
  </si>
  <si>
    <t>Modell EXKLUSIV - Innenmass B 3,6 x L 6,5 x H 2,15 mt, 3 Module, Profil 70/40, Farbe RAL 7035, Stegplatte 8 mm</t>
  </si>
  <si>
    <t>Modell EXKLUSIV - Innenmass B 3,6 x L 7,73 x H 2,15 mt, 3 Module, Profil 70/40, Farbe RAL 7035, Stegplatte 8 mm</t>
  </si>
  <si>
    <t>Modell EXKLUSIV - Innenmass B 3,6 x L 8,67 x H 2,23 mt, 4 Module, Profil 70/40, Farbe RAL 7035, Stegplatte 8 mm</t>
  </si>
  <si>
    <t>Modell EXKLUSIV - Innenmass B 3,6 x L 10,31 x H 2,23 mt, 4 Module, Profil 70/40, Farbe RAL 7035, Stegplatte 8 mm</t>
  </si>
  <si>
    <t>Modell EXKLUSIV - Innenmass B 3,6 x L 10,84 x H 2,3 mt, 5 Module, Profil 70/40, Farbe RAL 7035, Stegplatte 8 mm</t>
  </si>
  <si>
    <t>Modell EXKLUSIV - Innenmass B 3,6 x L 13,01 x H 2,38 mt, 6 Module, Profil 70/40, Farbe RAL 7035, Stegplatte 8 mm</t>
  </si>
  <si>
    <t>Modell EXKLUSIV - Innenmass B 3,85 x L 4,33 x H 2,08 mt, 2 Module, Profil 70/40, Farbe RAL 7035, Stegplatte 8 mm</t>
  </si>
  <si>
    <t>Modell EXKLUSIV - Innenmass B 3,85 x L 5,15 x H 2,08 mt, 2 Module, Profil 70/40, Farbe RAL 7035, Stegplatte 8 mm</t>
  </si>
  <si>
    <t>Modell EXKLUSIV - Innenmass B 3,85 x L 6,5 x H 2,16 mt, 3 Module, Profil 70/40, Farbe RAL 7035, Stegplatte 8 mm</t>
  </si>
  <si>
    <t>Modell EXKLUSIV - Innenmass B 3,85 x L 7,73 x H 2,16 mt, 3 Module, Profil 70/40, Farbe RAL 7035, Stegplatte 8 mm</t>
  </si>
  <si>
    <t>Modell EXKLUSIV - Innenmass B 3,85 x L 8,67 x H 2,24 mt, 4 Module, Profil 70/40, Farbe RAL 7035, Stegplatte 8 mm</t>
  </si>
  <si>
    <t>Modell EXKLUSIV - Innenmass B 3,85 x L 10,31 x H 2,24 mt, 4 Module, Profil 70/40, Farbe RAL 7035, Stegplatte 8 mm</t>
  </si>
  <si>
    <t>Modell EXKLUSIV - Innenmass B 3,85 x L 10,84 x H 2,312 mt, 5 Module, Profil 70/40, Farbe RAL 7035, Stegplatte 8 mm</t>
  </si>
  <si>
    <t>Modell EXKLUSIV - Innenmass B 3,85 x L 13,01 x H 2,39 mt, 6 Module, Profil 70/40, Farbe RAL 7035, Stegplatte 8 mm</t>
  </si>
  <si>
    <t>Modell EXKLUSIV - Innenmass B 4,1 x L 4,33 x H 2,09 mt, 2 Module, Profil 70/40, Farbe RAL 7035, Stegplatte 8 mm</t>
  </si>
  <si>
    <t>Modell EXKLUSIV - Innenmass B 4,1 x L 5,15 x H 2,09 mt, 2 Module, Profil 70/40, Farbe RAL 7035, Stegplatte 8 mm</t>
  </si>
  <si>
    <t>Modell EXKLUSIV - Innenmass B 4,1 x L 6,5 x H 2,17 mt, 3 Module, Profil 70/40, Farbe RAL 7035, Stegplatte 8 mm</t>
  </si>
  <si>
    <t>Modell EXKLUSIV - Innenmass B 4,1 x L 7,73 x H 2,17 mt, 3 Module, Profil 70/40, Farbe RAL 7035, Stegplatte 8 mm</t>
  </si>
  <si>
    <t>Modell EXKLUSIV - Innenmass B 4,1 x L 8,67 x H 2,25 mt, 4 Module, Profil 70/40, Farbe RAL 7035, Stegplatte 8 mm</t>
  </si>
  <si>
    <t>Modell EXKLUSIV - Innenmass B 4,1 x L 10,31 x H 2,25 mt, 4 Module, Profil 70/40, Farbe RAL 7035, Stegplatte 8 mm</t>
  </si>
  <si>
    <t>Modell EXKLUSIV - Innenmass B 4,1 x L 10,84 x H 2,33 mt, 5 Module, Profil 70/40, Farbe RAL 7035, Stegplatte 8 mm</t>
  </si>
  <si>
    <t>Modell EXKLUSIV - Innenmass B 4,1 x L 12,89 x H 2,33 mt, 5 Module, Profil 70/40, Farbe RAL 7035, Stegplatte 8 mm</t>
  </si>
  <si>
    <t>Modell EXKLUSIV - Innenmass B 4,1 x L 13,01 x H 2,41 mt, 6 Module, Profil 70/40, Farbe RAL 7035, Stegplatte 8 mm</t>
  </si>
  <si>
    <t>Modell EXKLUSIV - Innenmass B 4,1 x L 15,47 x H 2,41 mt, 6 Module, Profil 70/40, Farbe RAL 7035, Stegplatte 8 mm</t>
  </si>
  <si>
    <t>Modell EXKLUSIV - Innenmass B 4,35 x L 4,33 x H 2,11 mt, 2 Module, Profil 70/40, Farbe RAL 7035, Stegplatte 8 mm</t>
  </si>
  <si>
    <t>Modell EXKLUSIV - Innenmass B 4,35 x L 5,15 x H 2,11 mt, 2 Module, Profil 70/40, Farbe RAL 7035, Stegplatte 8 mm</t>
  </si>
  <si>
    <t>Modell EXKLUSIV - Innenmass B 4,35 x L 6,5 x H 2,19 mt, 3 Module, Profil 70/40, Farbe RAL 7035, Stegplatte 8 mm</t>
  </si>
  <si>
    <t>Modell EXKLUSIV - Innenmass B 4,35 x L 7,73 x H 2,19 mt, 3 Module, Profil 70/40, Farbe RAL 7035, Stegplatte 8 mm</t>
  </si>
  <si>
    <t>Modell EXKLUSIV - Innenmass B 4,35 x L 8,67 x H 2,27 mt, 4 Module, Profil 70/40, Farbe RAL 7035, Stegplatte 8 mm</t>
  </si>
  <si>
    <t>Modell EXKLUSIV - Innenmass B 4,35 x L 10,31 x H 2,27 mt, 4 Module, Profil 70/40, Farbe RAL 7035, Stegplatte 8 mm</t>
  </si>
  <si>
    <t>Modell EXKLUSIV - Innenmass B 4,35 x L 10,84 x H 2,34 mt, 5 Module, Profil 70/40, Farbe RAL 7035, Stegplatte 8 mm</t>
  </si>
  <si>
    <t>Modell EXKLUSIV - Innenmass B 4,35 x L 12,89 x H 2,34 mt, 5 Module, Profil 70/40, Farbe RAL 7035, Stegplatte 8 mm</t>
  </si>
  <si>
    <t>Modell EXKLUSIV - Innenmass B 4,35 x L 13,01 x H 2,42 mt, 6 Module, Profil 70/40, Farbe RAL 7035, Stegplatte 8 mm</t>
  </si>
  <si>
    <t>Modell EXKLUSIV - Innenmass B 4,35 x L 15,47 x H 2,42 mt, 6 Module, Profil 70/40, Farbe RAL 7035, Stegplatte 8 mm</t>
  </si>
  <si>
    <t>Modell EXKLUSIV - Innenmass B 4,6 x L 4,33 x H 2,13 mt, 2 Module, Profil 70/40, Farbe RAL 7035, Stegplatte 8 mm</t>
  </si>
  <si>
    <t>Modell EXKLUSIV - Innenmass B 4,6 x L 5,15 x H 2,13 mt, 2 Module, Profil 70/40, Farbe RAL 7035, Stegplatte 8 mm</t>
  </si>
  <si>
    <t>Modell EXKLUSIV - Innenmass B 4,6 x L 6,5 x H 2,21 mt, 3 Module, Profil 70/40, Farbe RAL 7035, Stegplatte 8 mm</t>
  </si>
  <si>
    <t>Modell EXKLUSIV - Innenmass B 4,6 x L 7,73 x H 2,21 mt, 3 Module, Profil 70/40, Farbe RAL 7035, Stegplatte 8 mm</t>
  </si>
  <si>
    <t>Modell EXKLUSIV - Innenmass B 4,6 x L 8,67 x H 2,28 mt, 4 Module, Profil 70/40, Farbe RAL 7035, Stegplatte 8 mm</t>
  </si>
  <si>
    <t>Modell EXKLUSIV - Innenmass B 4,6 x L 10,31 x H 2,28 mt, 4 Module, Profil 70/40, Farbe RAL 7035, Stegplatte 8 mm</t>
  </si>
  <si>
    <t>Modell EXKLUSIV - Innenmass B 4,6 x L 10,84 x H 2,36 mt, 5 Module, Profil 70/40, Farbe RAL 7035, Stegplatte 8 mm</t>
  </si>
  <si>
    <t>Modell EXKLUSIV - Innenmass B 4,6 x L 12,89 x H 2,36 mt, 5 Module, Profil 70/40, Farbe RAL 7035, Stegplatte 8 mm</t>
  </si>
  <si>
    <t>Modell EXKLUSIV - Innenmass B 4,6 x L 13,01 x H 2,44 mt, 6 Module, Profil 70/40, Farbe RAL 7035, Stegplatte 8 mm</t>
  </si>
  <si>
    <t>Modell EXKLUSIV - Innenmass B 4,6 x L 15,47 x H 2,44 mt, 6 Module, Profil 70/40, Farbe RAL 7035, Stegplatte 8 mm</t>
  </si>
  <si>
    <t>Modell EXKLUSIV - Innenmass B 4,6 x L 15,18 x H 2,52 mt, 7 Module, Profil 70/40, Farbe RAL 7035, Stegplatte 8 mm</t>
  </si>
  <si>
    <t>Modell EXKLUSIV - Innenmass B 4,6 x L 18,05 x H 2,52 mt, 7 Module, Profil 70/40, Farbe RAL 7035, Stegplatte 8 mm</t>
  </si>
  <si>
    <t>Modell EXKLUSIV - Innenmass B 4,85 x L 4,33 x H 2,15 mt, 2 Module, Profil 70/40, Farbe RAL 7035, Stegplatte 8 mm</t>
  </si>
  <si>
    <t>Modell EXKLUSIV - Innenmass B 4,85 x L 5,15 x H 2,15 mt, 2 Module, Profil 70/40, Farbe RAL 7035, Stegplatte 8 mm</t>
  </si>
  <si>
    <t>Modell EXKLUSIV - Innenmass B 4,85 x L 6,5 x H 2,23 mt, 3 Module, Profil 70/40, Farbe RAL 7035, Stegplatte 8 mm</t>
  </si>
  <si>
    <t>Modell EXKLUSIV - Innenmass B 4,85 x L 7,73 x H 2,23 mt, 3 Module, Profil 70/40, Farbe RAL 7035, Stegplatte 8 mm</t>
  </si>
  <si>
    <t>Modell EXKLUSIV - Innenmass B 4,85 x L 8,67 x H 2,3 mt, 4 Module, Profil 70/40, Farbe RAL 7035, Stegplatte 8 mm</t>
  </si>
  <si>
    <t>Modell EXKLUSIV - Innenmass B 4,85 x L 10,31 x H 2,3 mt, 4 Module, Profil 70/40, Farbe RAL 7035, Stegplatte 8 mm</t>
  </si>
  <si>
    <t>Modell EXKLUSIV - Innenmass B 4,85 x L 10,84 x H 2,38 mt, 5 Module, Profil 70/40, Farbe RAL 7035, Stegplatte 8 mm</t>
  </si>
  <si>
    <t>Modell EXKLUSIV - Innenmass B 4,85 x L 12,89 x H 2,38 mt, 5 Module, Profil 70/40, Farbe RAL 7035, Stegplatte 8 mm</t>
  </si>
  <si>
    <t>Modell EXKLUSIV - Innenmass B 4,85 x L 13,01 x H 2,46 mt, 6 Module, Profil 70/40, Farbe RAL 7035, Stegplatte 8 mm</t>
  </si>
  <si>
    <t>Modell EXKLUSIV - Innenmass B 4,85 x L 15,47 x H 2,46 mt, 6 Module, Profil 70/40, Farbe RAL 7035, Stegplatte 8 mm</t>
  </si>
  <si>
    <t>Modell EXKLUSIV - Innenmass B 4,85 x L 15,18 x H 2,54 mt, 7 Module, Profil 70/40, Farbe RAL 7035, Stegplatte 8 mm</t>
  </si>
  <si>
    <t>Modell EXKLUSIV - Innenmass B 4,85 x L 18,05 x H 2,54 mt, 7 Module, Profil 70/40, Farbe RAL 7035, Stegplatte 8 mm</t>
  </si>
  <si>
    <t>Modell EXKLUSIV - Innenmass B 5,1 x L 4,33 x H 2,17 mt, 2 Module, Profil 70/40, Farbe RAL 7035, Stegplatte 8 mm</t>
  </si>
  <si>
    <t>Modell EXKLUSIV - Innenmass B 5,1 x L 5,15 x H 2,17 mt, 2 Module, Profil 70/40, Farbe RAL 7035, Stegplatte 8 mm</t>
  </si>
  <si>
    <t>Modell EXKLUSIV - Innenmass B 5,1 x L 6,5 x H 2,25 mt, 3 Module, Profil 70/40, Farbe RAL 7035, Stegplatte 8 mm</t>
  </si>
  <si>
    <t>Modell EXKLUSIV - Innenmass B 5,1 x L 7,73 x H 2,25 mt, 3 Module, Profil 70/40, Farbe RAL 7035, Stegplatte 8 mm</t>
  </si>
  <si>
    <t>Modell EXKLUSIV - Innenmass B 5,1 x L 8,67 x H 2,33 mt, 4 Module, Profil 70/40, Farbe RAL 7035, Stegplatte 8 mm</t>
  </si>
  <si>
    <t>Modell EXKLUSIV - Innenmass B 5,1 x L 10,31 x H 2,33 mt, 4 Module, Profil 70/40, Farbe RAL 7035, Stegplatte 8 mm</t>
  </si>
  <si>
    <t>Modell EXKLUSIV - Innenmass B 5,1 x L 10,84 x H 2,41 mt, 5 Module, Profil 70/40, Farbe RAL 7035, Stegplatte 8 mm</t>
  </si>
  <si>
    <t>Modell EXKLUSIV - Innenmass B 5,1 x L 12,89 x H 2,41 mt, 5 Module, Profil 70/40, Farbe RAL 7035, Stegplatte 8 mm</t>
  </si>
  <si>
    <t>Modell EXKLUSIV - Innenmass B 5,1 x L 13,01 x H 2,48 mt, 6 Module, Profil 70/40, Farbe RAL 7035, Stegplatte 8 mm</t>
  </si>
  <si>
    <t>Modell EXKLUSIV - Innenmass B 5,1 x L 15,47 x H 2,48 mt, 6 Module, Profil 70/40, Farbe RAL 7035, Stegplatte 8 mm</t>
  </si>
  <si>
    <t>Modell EXKLUSIV - Innenmass B 5,1 x L 15,18 x H 2,56 mt, 7 Module, Profil 70/40, Farbe RAL 7035, Stegplatte 8 mm</t>
  </si>
  <si>
    <t>Modell EXKLUSIV - Innenmass B 5,1 x L 18,05 x H 2,56 mt, 7 Module, Profil 70/40, Farbe RAL 7035, Stegplatte 8 mm</t>
  </si>
  <si>
    <t>Modell EXKLUSIV - Innenmass B 5,35 x L 4,33 x H 2,2 mt, 2 Module, Profil 70/40, Farbe RAL 7035, Stegplatte 8 mm</t>
  </si>
  <si>
    <t>Modell EXKLUSIV - Innenmass B 5,35 x L 5,15 x H 2,2 mt, 2 Module, Profil 70/40, Farbe RAL 7035, Stegplatte 8 mm</t>
  </si>
  <si>
    <t>Modell EXKLUSIV - Innenmass B 5,35 x L 6,5 x H 2,28 mt, 3 Module, Profil 70/40, Farbe RAL 7035, Stegplatte 8 mm</t>
  </si>
  <si>
    <t>Modell EXKLUSIV - Innenmass B 5,35 x L 7,73 x H 2,28 mt, 3 Module, Profil 70/40, Farbe RAL 7035, Stegplatte 8 mm</t>
  </si>
  <si>
    <t>Modell EXKLUSIV - Innenmass B 5,35 x L 8,67 x H 2,35 mt, 4 Module, Profil 70/40, Farbe RAL 7035, Stegplatte 8 mm</t>
  </si>
  <si>
    <t>Modell EXKLUSIV - Innenmass B 5,35 x L 10,31 x H 2,35 mt, 4 Module, Profil 70/40, Farbe RAL 7035, Stegplatte 8 mm</t>
  </si>
  <si>
    <t>Modell EXKLUSIV - Innenmass B 5,35 x L 10,84 x H 2,43 mt, 5 Module, Profil 70/40, Farbe RAL 7035, Stegplatte 8 mm</t>
  </si>
  <si>
    <t>Modell EXKLUSIV - Innenmass B 5,35 x L 12,89 x H 2,43 mt, 5 Module, Profil 70/40, Farbe RAL 7035, Stegplatte 8 mm</t>
  </si>
  <si>
    <t>Modell EXKLUSIV - Innenmass B 5,35 x L 13,01 x H 2,51 mt, 6 Module, Profil 70/40, Farbe RAL 7035, Stegplatte 8 mm</t>
  </si>
  <si>
    <t>Modell EXKLUSIV - Innenmass B 5,35 x L 15,47 x H 2,51 mt, 6 Module, Profil 70/40, Farbe RAL 7035, Stegplatte 8 mm</t>
  </si>
  <si>
    <t>Modell EXKLUSIV - Innenmass B 5,35 x L 15,18 x H 2,59 mt, 7 Module, Profil 70/40, Farbe RAL 7035, Stegplatte 8 mm</t>
  </si>
  <si>
    <t>Modell EXKLUSIV - Innenmass B 5,35 x L 18,05 x H 5,29 mt, 7 Module, Profil 70/40, Farbe RAL 7035, Stegplatte 8 mm</t>
  </si>
  <si>
    <t>Modell EXKLUSIV - Innenmass B 5,6 x L 4,33 x H 2,22 mt, 2 Module, Profil 70/40, Farbe RAL 7035, Stegplatte 8 mm</t>
  </si>
  <si>
    <t>Modell EXKLUSIV - Innenmass B 5,6 x L 5,15 x H 2,22 mt, 2 Module, Profil 70/40, Farbe RAL 7035, Stegplatte 8 mm</t>
  </si>
  <si>
    <t>Modell EXKLUSIV - Innenmass B 5,6 x L 6,5 x H 2,3 mt, 3 Module, Profil 70/40, Farbe RAL 7035, Stegplatte 8 mm</t>
  </si>
  <si>
    <t>Modell EXKLUSIV - Innenmass B 5,6 x L 7,73 x H 2,3 mt, 3 Module, Profil 70/40, Farbe RAL 7035, Stegplatte 8 mm</t>
  </si>
  <si>
    <t>Modell EXKLUSIV - Innenmass B 5,6 x L 8,67 x H 2,38 mt, 4 Module, Profil 70/40, Farbe RAL 7035, Stegplatte 8 mm</t>
  </si>
  <si>
    <t>Modell EXKLUSIV - Innenmass B 5,6 x L 10,31 x H 2,38 mt, 4 Module, Profil 70/40, Farbe RAL 7035, Stegplatte 8 mm</t>
  </si>
  <si>
    <t>Modell EXKLUSIV - Innenmass B 5,6 x L 10,84 x H 2,46 mt, 5 Module, Profil 70/40, Farbe RAL 7035, Stegplatte 8 mm</t>
  </si>
  <si>
    <t>Modell EXKLUSIV - Innenmass B 5,6 x L 12,89 x H 2,46 mt, 5 Module, Profil 70/40, Farbe RAL 7035, Stegplatte 8 mm</t>
  </si>
  <si>
    <t>Modell EXKLUSIV - Innenmass B 5,6 x L 13,01 x H 2,54 mt, 6 Module, Profil 70/40, Farbe RAL 7035, Stegplatte 8 mm</t>
  </si>
  <si>
    <t>Modell EXKLUSIV - Innenmass B 5,6 x L 15,47 x H 2,54 mt, 6 Module, Profil 70/40, Farbe RAL 7035, Stegplatte 8 mm</t>
  </si>
  <si>
    <t>Modell EXKLUSIV - Innenmass B 5,6 x L 15,18 x H 2,62 mt, 7 Module, Profil 70/40, Farbe RAL 7035, Stegplatte 8 mm</t>
  </si>
  <si>
    <t>Modell EXKLUSIV - Innenmass B 5,6 x L 18,05 x H 2,62 mt, 7 Module, Profil 70/40, Farbe RAL 7035, Stegplatte 8 mm</t>
  </si>
  <si>
    <t>Sonderbestellung EXKLUSIV lt. Angebot Nr.: inkl. Skizze</t>
  </si>
  <si>
    <t>Modell DYNAMIK - Innenmass B 4,1 x L 4,33 x H 2,08 mt, 2 Module, Profil 70/40, Farbe RAL 7035, Stegplatte 8 mm</t>
  </si>
  <si>
    <t>Modell DYNAMIK - Innenmass B 4,1 x L 5,15 x H 2,08 mt, 2 Module, Profil 70/40, Farbe RAL 7035, Stegplatte 8 mm</t>
  </si>
  <si>
    <t>Modell DYNAMIK - Innenmass B 4,1 x L 6,5 x H 2,16 mt, 3 Module, Profil 70/40, Farbe RAL 7035, Stegplatte 8 mm</t>
  </si>
  <si>
    <t>Modell DYNAMIK - Innenmass B 4,1 x L 7,73 x H 2,16 mt, 3 Module, Profil 70/40, Farbe RAL 7035, Stegplatte 8 mm</t>
  </si>
  <si>
    <t>Modell DYNAMIK - Innenmass B 4,1 x L 8,67 x H 2,24 mt, 4 Module, Profil 70/40, Farbe RAL 7035, Stegplatte 8 mm</t>
  </si>
  <si>
    <t>Modell DYNAMIK - Innenmass B 4,1 x L 10,31 x H 2,24 mt, 4 Module, Profil 70/40, Farbe RAL 7035, Stegplatte 8 mm</t>
  </si>
  <si>
    <t>Modell DYNAMIK - Innenmass B 4,1 x L 10,84 x H 2,32 mt, 5 Module, Profil 70/40, Farbe RAL 7035, Stegplatte 8 mm</t>
  </si>
  <si>
    <t>Modell DYNAMIK - Innenmass B 4,1 x L 12,89 x H 2,32 mt, 5 Module, Profil 70/40, Farbe RAL 7035, Stegplatte 8 mm</t>
  </si>
  <si>
    <t>Modell DYNAMIK - Innenmass B 4,1 x L 13,01 x H 2,4 mt, 6 Module, Profil 70/40, Farbe RAL 7035, Stegplatte 8 mm</t>
  </si>
  <si>
    <t>Modell DYNAMIK - Innenmass B 4,1 x L 15,47 x H 2,4 mt, 6 Module, Profil 70/40, Farbe RAL 7035, Stegplatte 8 mm</t>
  </si>
  <si>
    <t>Modell DYNAMIK - Innenmass B 4,35 x L 4,33 x H 2,13 mt, 2 Module, Profil 70/40, Farbe RAL 7035, Stegplatte 8 mm</t>
  </si>
  <si>
    <t>Modell DYNAMIK - Innenmass B 4,35 x L 5,15 x H 2,13 mt, 2 Module, Profil 70/40, Farbe RAL 7035, Stegplatte 8 mm</t>
  </si>
  <si>
    <t>Modell DYNAMIK - Innenmass B 4,35 x L 6,5 x H 2,21 mt, 3 Module, Profil 70/40, Farbe RAL 7035, Stegplatte 8 mm</t>
  </si>
  <si>
    <t>Modell DYNAMIK - Innenmass B 4,35 x L 7,73 x H 2,21 mt, 3 Module, Profil 70/40, Farbe RAL 7035, Stegplatte 8 mm</t>
  </si>
  <si>
    <t>Modell DYNAMIK - Innenmass B 4,35 x L 8,67 x H 2,29 mt, 4 Module, Profil 70/40, Farbe RAL 7035, Stegplatte 8 mm</t>
  </si>
  <si>
    <t>Modell DYNAMIK - Innenmass B 4,35 x L 10,31 x H 2,29 mt, 4 Module, Profil 70/40, Farbe RAL 7035, Stegplatte 8 mm</t>
  </si>
  <si>
    <t>Modell DYNAMIK - Innenmass B 4,35 x L 10,84 x H 2,37 mt, 5 Module, Profil 70/40, Farbe RAL 7035, Stegplatte 8 mm</t>
  </si>
  <si>
    <t>Modell DYNAMIK - Innenmass B 4,35 x L 12,89 x H 2,37 mt, 5 Module, Profil 70/40, Farbe RAL 7035, Stegplatte 8 mm</t>
  </si>
  <si>
    <t>Modell DYNAMIK - Innenmass B 4,35 x L 13,01 x H 2,45 mt, 6 Module, Profil 70/40, Farbe RAL 7035, Stegplatte 8 mm</t>
  </si>
  <si>
    <t>Modell DYNAMIK - Innenmass B 4,35 x L 15,47 x H 2,45 mt, 6 Module, Profil 70/40, Farbe RAL 7035, Stegplatte 8 mm</t>
  </si>
  <si>
    <t>Modell DYNAMIK - Innenmass B 4,6 x L 4,33 x H 2,18 mt, 2 Module, Profil 70/40, Farbe RAL 7035, Stegplatte 8 mm</t>
  </si>
  <si>
    <t>Modell DYNAMIK - Innenmass B 4,6 x L 5,15 x H 2,18 mt, 2 Module, Profil 70/40, Farbe RAL 7035, Stegplatte 8 mm</t>
  </si>
  <si>
    <t>Modell DYNAMIK - Innenmass B 4,6 x L 6,5 x H 2,26 mt, 3 Module, Profil 70/40, Farbe RAL 7035, Stegplatte 8 mm</t>
  </si>
  <si>
    <t>Modell DYNAMIK - Innenmass B 4,6 x L 7,73 x H 2,26 mt, 3 Module, Profil 70/40, Farbe RAL 7035, Stegplatte 8 mm</t>
  </si>
  <si>
    <t>Modell DYNAMIK - Innenmass B 4,6 x L 8,67 x H 2,34 mt, 4 Module, Profil 70/40, Farbe RAL 7035, Stegplatte 8 mm</t>
  </si>
  <si>
    <t>Modell DYNAMIK - Innenmass B 4,6 x L 10,31 x H 2,34 mt, 4 Module, Profil 70/40, Farbe RAL 7035, Stegplatte 8 mm</t>
  </si>
  <si>
    <t>Modell DYNAMIK - Innenmass B 4,6 x L 10,84 x H 2,42 mt, 5 Module, Profil 70/40, Farbe RAL 7035, Stegplatte 8 mm</t>
  </si>
  <si>
    <t>Modell DYNAMIK - Innenmass B 4,6 x L 12,89 x H 2,42 mt, 5 Module, Profil 70/40, Farbe RAL 7035, Stegplatte 8 mm</t>
  </si>
  <si>
    <t>Modell DYNAMIK - Innenmass B 4,6 x L 13,01 x H 2,5 mt, 6 Module, Profil 70/40, Farbe RAL 7035, Stegplatte 8 mm</t>
  </si>
  <si>
    <t>Modell DYNAMIK - Innenmass B 4,6 x L 15,47 x H 2,5 mt, 6 Module, Profil 70/40, Farbe RAL 7035, Stegplatte 8 mm</t>
  </si>
  <si>
    <t>Modell DYNAMIK - Innenmass B 4,6 x L 15,18 x H 2,58 mt, 7 Module, Profil 70/40, Farbe RAL 7035, Stegplatte 8 mm</t>
  </si>
  <si>
    <t>Modell DYNAMIK - Innenmass B 4,6 x L 18,05 x H 2,58 mt, 7 Module, Profil 70/40, Farbe RAL 7035, Stegplatte 8 mm</t>
  </si>
  <si>
    <t>Modell DYNAMIK - Innenmass B 4,85 x L 4,33 x H 2,23 mt, 2 Module, Profil 70/40, Farbe RAL 7035, Stegplatte 8 mm</t>
  </si>
  <si>
    <t>Modell DYNAMIK - Innenmass B 4,85 x L 5,15 x H 2,23 mt, 2 Module, Profil 70/40, Farbe RAL 7035, Stegplatte 8 mm</t>
  </si>
  <si>
    <t>Modell DYNAMIK - Innenmass B 4,85 x L 6,5 x H 2,31 mt, 3 Module, Profil 70/40, Farbe RAL 7035, Stegplatte 8 mm</t>
  </si>
  <si>
    <t>Modell DYNAMIK - Innenmass B 4,85 x L 7,73 x H 2,31 mt, 3 Module, Profil 70/40, Farbe RAL 7035, Stegplatte 8 mm</t>
  </si>
  <si>
    <t>Modell DYNAMIK - Innenmass B 4,85 x L 8,67 x H 2,39 mt, 4 Module, Profil 70/40, Farbe RAL 7035, Stegplatte 8 mm</t>
  </si>
  <si>
    <t>Modell DYNAMIK - Innenmass B 4,85 x L 10,31 x H 2,39 mt, 4 Module, Profil 70/40, Farbe RAL 7035, Stegplatte 8 mm</t>
  </si>
  <si>
    <t>Modell DYNAMIK - Innenmass B 4,85 x L 10,84 x H 2,47 mt, 5 Module, Profil 70/40, Farbe RAL 7035, Stegplatte 8 mm</t>
  </si>
  <si>
    <t>Modell DYNAMIK - Innenmass B 4,85 x L 12,89 x H 2,47 mt, 5 Module, Profil 70/40, Farbe RAL 7035, Stegplatte 8 mm</t>
  </si>
  <si>
    <t>Modell DYNAMIK - Innenmass B 4,85 x L 13,01 x H 2,55 mt, 6 Module, Profil 70/40, Farbe RAL 7035, Stegplatte 8 mm</t>
  </si>
  <si>
    <t>Modell DYNAMIK - Innenmass B 4,85 x L 15,47 x H 2,55 mt, 6 Module, Profil 70/40, Farbe RAL 7035, Stegplatte 8 mm</t>
  </si>
  <si>
    <t>Modell DYNAMIK - Innenmass B 4,85 x L 15,18 x H 2,63 mt, 7 Module, Profil 70/40, Farbe RAL 7035, Stegplatte 8 mm</t>
  </si>
  <si>
    <t>Modell DYNAMIK - Innenmass B 4,85 x L 18,05 x H 2,63 mt, 7 Module, Profil 70/40, Farbe RAL 7035, Stegplatte 8 mm</t>
  </si>
  <si>
    <t>Modell DYNAMIK - Innenmass B 5,1 x L 4,33 x H 2,28 mt, 2 Module, Profil 70/40, Farbe RAL 7035, Stegplatte 8 mm</t>
  </si>
  <si>
    <t>Modell DYNAMIK - Innenmass B 5,1 x L 5,15 x H 2,28 mt, 2 Module, Profil 70/40, Farbe RAL 7035, Stegplatte 8 mm</t>
  </si>
  <si>
    <t>Modell DYNAMIK - Innenmass B 5,1 x L 6,5 x H 2,36 mt, 3 Module, Profil 70/40, Farbe RAL 7035, Stegplatte 8 mm</t>
  </si>
  <si>
    <t>Modell DYNAMIK - Innenmass B 5,1 x L 7,73 x H 2,36 mt, 3 Module, Profil 70/40, Farbe RAL 7035, Stegplatte 8 mm</t>
  </si>
  <si>
    <t>Modell DYNAMIK - Innenmass B 5,1 x L 8,67 x H 2,44 mt, 4 Module, Profil 70/40, Farbe RAL 7035, Stegplatte 8 mm</t>
  </si>
  <si>
    <t>Modell DYNAMIK - Innenmass B 5,1 x L 10,31 x H 2,44 mt, 4 Module, Profil 70/40, Farbe RAL 7035, Stegplatte 8 mm</t>
  </si>
  <si>
    <t>Modell DYNAMIK - Innenmass B 5,1 x L 10,84 x H 2,52 mt, 5 Module, Profil 70/40, Farbe RAL 7035, Stegplatte 8 mm</t>
  </si>
  <si>
    <t>Modell DYNAMIK - Innenmass B 5,1 x L 12,89 x H 2,52 mt, 5 Module, Profil 70/40, Farbe RAL 7035, Stegplatte 8 mm</t>
  </si>
  <si>
    <t>Modell DYNAMIK - Innenmass B 5,1 x L 13,01 x H 2,6 mt, 6 Module, Profil 70/40, Farbe RAL 7035, Stegplatte 8 mm</t>
  </si>
  <si>
    <t>Modell DYNAMIK - Innenmass B 5,1 x L 15,47 x H 2,6 mt, 6 Module, Profil 70/40, Farbe RAL 7035, Stegplatte 8 mm</t>
  </si>
  <si>
    <t>Modell DYNAMIK - Innenmass B 5,1 x L 15,18 x H 2,68 mt, 7 Module, Profil 70/40, Farbe RAL 7035, Stegplatte 8 mm</t>
  </si>
  <si>
    <t>Modell DYNAMIK - Innenmass B 5,1 x L 18,05 x H 2,68 mt, 7 Module, Profil 70/40, Farbe RAL 7035, Stegplatte 8 mm</t>
  </si>
  <si>
    <t>Modell DYNAMIK - Innenmass B 5,35 x L 4,33 x H 2,32 mt, 2 Module, Profil 70/40, Farbe RAL 7035, Stegplatte 8 mm</t>
  </si>
  <si>
    <t>Modell DYNAMIK - Innenmass B 5,35 x L 5,15 x H 2,32 mt, 2 Module, Profil 70/40, Farbe RAL 7035, Stegplatte 8 mm</t>
  </si>
  <si>
    <t>Modell DYNAMIK - Innenmass B 5,35 x L 6,5 x H 2,41 mt, 3 Module, Profil 70/40, Farbe RAL 7035, Stegplatte 8 mm</t>
  </si>
  <si>
    <t>Modell DYNAMIK - Innenmass B 5,35 x L 7,73 x H 2,41 mt, 3 Module, Profil 70/40, Farbe RAL 7035, Stegplatte 8 mm</t>
  </si>
  <si>
    <t>Modell DYNAMIK - Innenmass B 5,35 x L 8,67 x H 2,49 mt, 4 Module, Profil 70/40, Farbe RAL 7035, Stegplatte 8 mm</t>
  </si>
  <si>
    <t>Modell DYNAMIK - Innenmass B 5,35 x L 10,31 x H 2,49 mt, 4 Module, Profil 70/40, Farbe RAL 7035, Stegplatte 8 mm</t>
  </si>
  <si>
    <t>Modell DYNAMIK - Innenmass B 5,35 x L 10,84 x H 2,57 mt, 5 Module, Profil 70/40, Farbe RAL 7035, Stegplatte 8 mm</t>
  </si>
  <si>
    <t>Modell DYNAMIK - Innenmass B 5,35 x L 12,89 x H 2,57 mt, 5 Module, Profil 70/40, Farbe RAL 7035, Stegplatte 8 mm</t>
  </si>
  <si>
    <t>Modell DYNAMIK - Innenmass B 5,35 x L 13,01 x H 2,65 mt, 6 Module, Profil 70/40, Farbe RAL 7035, Stegplatte 8 mm</t>
  </si>
  <si>
    <t>Modell DYNAMIK - Innenmass B 5,35 x L 15,47 x H 2,65 mt, 6 Module, Profil 70/40, Farbe RAL 7035, Stegplatte 8 mm</t>
  </si>
  <si>
    <t>Modell DYNAMIK - Innenmass B 5,35 x L 15,18 x H 2,72 mt, 7 Module, Profil 70/40, Farbe RAL 7035, Stegplatte 8 mm</t>
  </si>
  <si>
    <t>Modell DYNAMIK - Innenmass B 5,35 x L 18,05 x H 2,72 mt, 7 Module, Profil 70/40, Farbe RAL 7035, Stegplatte 8 mm</t>
  </si>
  <si>
    <t>Modell DYNAMIK - Innenmass B 5,6 x L 4,33 x H 2,37 mt, 2 Module, Profil 70/40, Farbe RAL 7035, Stegplatte 8 mm</t>
  </si>
  <si>
    <t>Modell DYNAMIK - Innenmass B 5,6 x L 5,15 x H 2,37 mt, 2 Module, Profil 70/40, Farbe RAL 7035, Stegplatte 8 mm</t>
  </si>
  <si>
    <t>Modell DYNAMIK - Innenmass B 5,6 x L 6,5 x H 2,46 mt, 3 Module, Profil 70/40, Farbe RAL 7035, Stegplatte 8 mm</t>
  </si>
  <si>
    <t>Modell DYNAMIK - Innenmass B 5,6 x L 7,73 x H 2,46 mt, 3 Module, Profil 70/40, Farbe RAL 7035, Stegplatte 8 mm</t>
  </si>
  <si>
    <t>Modell DYNAMIK - Innenmass B 5,6 x L 8,67 x H 2,54 mt, 4 Module, Profil 70/40, Farbe RAL 7035, Stegplatte 8 mm</t>
  </si>
  <si>
    <t>Modell DYNAMIK - Innenmass B 5,6 x L 10,31 x H 2,54 mt, 4 Module, Profil 70/40, Farbe RAL 7035, Stegplatte 8 mm</t>
  </si>
  <si>
    <t>Modell DYNAMIK - Innenmass B 5,6 x L 10,84 x H 2,62 mt, 5 Module, Profil 70/40, Farbe RAL 7035, Stegplatte 8 mm</t>
  </si>
  <si>
    <t>Modell DYNAMIK - Innenmass B 5,6 x L 12,89 x H 2,62 mt, 5 Module, Profil 70/40, Farbe RAL 7035, Stegplatte 8 mm</t>
  </si>
  <si>
    <t>Modell DYNAMIK - Innenmass B 5,6 x L 13,01 x H 2,7 mt, 6 Module, Profil 70/40, Farbe RAL 7035, Stegplatte 8 mm</t>
  </si>
  <si>
    <t>Modell DYNAMIK - Innenmass B 5,6 x L 15,47 x H 2,7 mt, 6 Module, Profil 70/40, Farbe RAL 7035, Stegplatte 8 mm</t>
  </si>
  <si>
    <t>Modell DYNAMIK - Innenmass B 5,6 x L 15,18 x H 2,77 mt, 7 Module, Profil 70/40, Farbe RAL 7035, Stegplatte 8 mm</t>
  </si>
  <si>
    <t>Modell DYNAMIK - Innenmass B 5,6 x L 18,05 x H 2,77 mt, 7 Module, Profil 70/40, Farbe RAL 7035, Stegplatte 8 mm</t>
  </si>
  <si>
    <t>Modell DYNAMIK - Innenmass B 5,85 x L 4,33 x H 2,42 mt, 2 Module, Profil 70/40, Farbe RAL 7035, Stegplatte 8 mm</t>
  </si>
  <si>
    <t>Modell DYNAMIK - Innenmass B 5,85 x L 5,15 x H 2,42 mt, 2 Module, Profil 70/40, Farbe RAL 7035, Stegplatte 8 mm</t>
  </si>
  <si>
    <t>Modell DYNAMIK - Innenmass B 5,85 x L 6,5 x H 2,51 mt, 3 Module, Profil 70/40, Farbe RAL 7035, Stegplatte 8 mm</t>
  </si>
  <si>
    <t>Modell DYNAMIK - Innenmass B 5,85 x L 7,73 x H 2,51 mt, 3 Module, Profil 70/40, Farbe RAL 7035, Stegplatte 8 mm</t>
  </si>
  <si>
    <t>Modell DYNAMIK - Innenmass B 5,85 x L 8,67 x H 2,59 mt, 4 Module, Profil 70/40, Farbe RAL 7035, Stegplatte 8 mm</t>
  </si>
  <si>
    <t>Modell DYNAMIK - Innenmass B 5,85 x L 10,31 x H 2,59 mt, 4 Module, Profil 70/40, Farbe RAL 7035, Stegplatte 8 mm</t>
  </si>
  <si>
    <t>Modell DYNAMIK - Innenmass B 5,85 x L 10,84 x H 2,67 mt, 5 Module, Profil 70/40, Farbe RAL 7035, Stegplatte 8 mm</t>
  </si>
  <si>
    <t>Modell DYNAMIK - Innenmass B 5,85 x L 12,89 x H 2,67 mt, 5 Module, Profil 70/40, Farbe RAL 7035, Stegplatte 8 mm</t>
  </si>
  <si>
    <t>Modell DYNAMIK - Innenmass B 5,85 x L 13,01 x H 2,75 mt, 6 Module, Profil 70/40, Farbe RAL 7035, Stegplatte 8 mm</t>
  </si>
  <si>
    <t>Modell DYNAMIK - Innenmass B 5,85 x L 15,47 x H 2,75 mt, 6 Module, Profil 70/40, Farbe RAL 7035, Stegplatte 8 mm</t>
  </si>
  <si>
    <t>Modell DYNAMIK - Innenmass B 5,85 x L 15,18 x H 2,82 mt, 7 Module, Profil 70/40, Farbe RAL 7035, Stegplatte 8 mm</t>
  </si>
  <si>
    <t>Modell DYNAMIK - Innenmass B 5,85 x L 18,05 x H 2,82 mt, 7 Module, Profil 70/40, Farbe RAL 7035, Stegplatte 8 mm</t>
  </si>
  <si>
    <t>Modell DYNAMIK - Innenmass B 6,1 x L 4,33 x H 2,47 mt, 2 Module, Profil 70/40, Farbe RAL 7035, Stegplatte 8 mm</t>
  </si>
  <si>
    <t>Modell DYNAMIK - Innenmass B 6,1 x L 5,15 x H 2,47 mt, 2 Module, Profil 70/40, Farbe RAL 7035, Stegplatte 8 mm</t>
  </si>
  <si>
    <t>Modell DYNAMIK - Innenmass B 6,1 x L 6,5 x H 2,56 mt, 3 Module, Profil 70/40, Farbe RAL 7035, Stegplatte 8 mm</t>
  </si>
  <si>
    <t>Modell DYNAMIK - Innenmass B 6,1 x L 7,73 x H 2,56 mt, 3 Module, Profil 70/40, Farbe RAL 7035, Stegplatte 8 mm</t>
  </si>
  <si>
    <t>Modell DYNAMIK - Innenmass B 6,1 x L 8,67 x H 2,64 mt, 4 Module, Profil 70/40, Farbe RAL 7035, Stegplatte 8 mm</t>
  </si>
  <si>
    <t>Modell DYNAMIK - Innenmass B 6,1 x L 10,31 x H 2,64 mt, 4 Module, Profil 70/40, Farbe RAL 7035, Stegplatte 8 mm</t>
  </si>
  <si>
    <t>Modell DYNAMIK - Innenmass B 6,1 x L 10,84 x H 2,72 mt, 5 Module, Profil 70/40, Farbe RAL 7035, Stegplatte 8 mm</t>
  </si>
  <si>
    <t>Modell DYNAMIK - Innenmass B 6,1 x L 12,89 x H 2,72 mt, 5 Module, Profil 70/40, Farbe RAL 7035, Stegplatte 8 mm</t>
  </si>
  <si>
    <t>Modell DYNAMIK - Innenmass B 6,1 x L 13,01 x H 2,8 mt, 6 Module, Profil 70/40, Farbe RAL 7035, Stegplatte 8 mm</t>
  </si>
  <si>
    <t>Modell DYNAMIK - Innenmass B 6,1 x L 15,47 x H 2,8 mt, 6 Module, Profil 70/40, Farbe RAL 7035, Stegplatte 8 mm</t>
  </si>
  <si>
    <t>Modell DYNAMIK - Innenmass B 6,1 x L 15,18 x H 2,87 mt, 7 Module, Profil 70/40, Farbe RAL 7035, Stegplatte 8 mm</t>
  </si>
  <si>
    <t>Modell DYNAMIK - Innenmass B 6,1 x L 18,05 x H 2,87 mt, 7 Module, Profil 70/40, Farbe RAL 7035, Stegplatte 8 mm</t>
  </si>
  <si>
    <t>Sonderbestellung DYNAMIK lt. Angebot Nr.: inkl. Skizze</t>
  </si>
  <si>
    <t>Modell AKADEMIE - Innenmass B 3,6 x L 4,33 x H 2,09 mt, 2 Module, Profil 70/40, Farbe RAL 7035, Stegplatte 8 mm</t>
  </si>
  <si>
    <t>Modell AKADEMIE - Innenmass B 3,6 x L 5,15 x H 2,09 mt, 2 Module, Profil 70/40, Farbe RAL 7035, Stegplatte 8 mm</t>
  </si>
  <si>
    <t>Modell AKADEMIE - Innenmass B 3,6 x L 6,5 x H 2,17 mt, 3 Module, Profil 70/40, Farbe RAL 7035, Stegplatte 8 mm</t>
  </si>
  <si>
    <t>Modell AKADEMIE - Innenmass B 3,6 x L 7,73 x H 2,17 mt, 3 Module, Profil 70/40, Farbe RAL 7035, Stegplatte 8 mm</t>
  </si>
  <si>
    <t>Modell AKADEMIE - Innenmass B 3,6 x L 8,67 x H 2,25 mt, 4 Module, Profil 70/40, Farbe RAL 7035, Stegplatte 8 mm</t>
  </si>
  <si>
    <t>Modell AKADEMIE - Innenmass B 3,6 x L 10,31 x H 2,25 mt, 4 Module, Profil 70/40, Farbe RAL 7035, Stegplatte 8 mm</t>
  </si>
  <si>
    <t>Modell AKADEMIE - Innenmass B 3,6 x L 10,84 x H 2,33 mt, 5 Module, Profil 70/40, Farbe RAL 7035, Stegplatte 8 mm</t>
  </si>
  <si>
    <t>Modell AKADEMIE - Innenmass B 3,6 x L 13,01 x H 2,4 mt, 6 Module, Profil 70/40, Farbe RAL 7035, Stegplatte 8 mm</t>
  </si>
  <si>
    <t>Modell AKADEMIE - Innenmass B 3,85 x L 4,33 x H 2,1 mt, 2 Module, Profil 70/40, Farbe RAL 7035, Stegplatte 8 mm</t>
  </si>
  <si>
    <t>Modell AKADEMIE - Innenmass B 3,85 x L 5,15 x H 2,18 mt, 2 Module, Profil 70/40, Farbe RAL 7035, Stegplatte 8 mm</t>
  </si>
  <si>
    <t>Modell AKADEMIE - Innenmass B 3,85 x L 6,5 x H 2,18 mt, 3 Module, Profil 70/40, Farbe RAL 7035, Stegplatte 8 mm</t>
  </si>
  <si>
    <t>Modell AKADEMIE - Innenmass B 3,85 x L 7,73 x H 2,18 mt, 3 Module, Profil 70/40, Farbe RAL 7035, Stegplatte 8 mm</t>
  </si>
  <si>
    <t>Modell AKADEMIE - Innenmass B 3,85 x L 8,67 x H 2,26 mt, 4 Module, Profil 70/40, Farbe RAL 7035, Stegplatte 8 mm</t>
  </si>
  <si>
    <t>Modell AKADEMIE - Innenmass B 3,85 x L 10,31 x H 2,26 mt, 4 Module, Profil 70/40, Farbe RAL 7035, Stegplatte 8 mm</t>
  </si>
  <si>
    <t>Modell AKADEMIE - Innenmass B 3,85 x L 10,84 x H 2,34 mt, 5 Module, Profil 70/40, Farbe RAL 7035, Stegplatte 8 mm</t>
  </si>
  <si>
    <t>Modell AKADEMIE - Innenmass B 3,85 x L 13,01 x H 2,41 mt, 6 Module, Profil 70/40, Farbe RAL 7035, Stegplatte 8 mm</t>
  </si>
  <si>
    <t>Modell AKADEMIE - Innenmass B 4,1 x L 4,33 x H 2,12 mt, 2 Module, Profil 70/40, Farbe RAL 7035, Stegplatte 8 mm</t>
  </si>
  <si>
    <t>Modell AKADEMIE - Innenmass B 4,1 x L 5,15 x H 2,12 mt, 2 Module, Profil 70/40, Farbe RAL 7035, Stegplatte 8 mm</t>
  </si>
  <si>
    <t>Modell AKADEMIE - Innenmass B 4,1 x L 6,5 x H 2,19 mt, 3 Module, Profil 70/40, Farbe RAL 7035, Stegplatte 8 mm</t>
  </si>
  <si>
    <t>Modell AKADEMIE - Innenmass B 4,1 x L 7,73 x H 2,19 mt, 3 Module, Profil 70/40, Farbe RAL 7035, Stegplatte 8 mm</t>
  </si>
  <si>
    <t>Modell AKADEMIE - Innenmass B 4,1 x L 8,67 x H 2,27 mt, 4 Module, Profil 70/40, Farbe RAL 7035, Stegplatte 8 mm</t>
  </si>
  <si>
    <t>Modell AKADEMIE - Innenmass B 4,1 x L 10,31 x H 2,27 mt, 4 Module, Profil 70/40, Farbe RAL 7035, Stegplatte 8 mm</t>
  </si>
  <si>
    <t>Modell AKADEMIE - Innenmass B 4,1 x L 10,84 x H 2,34 mt, 5 Module, Profil 70/40, Farbe RAL 7035, Stegplatte 8 mm</t>
  </si>
  <si>
    <t>Modell AKADEMIE - Innenmass B 4,1 x L 12,89 x H 2,34 mt, 5 Module, Profil 70/40, Farbe RAL 7035, Stegplatte 8 mm</t>
  </si>
  <si>
    <t>Modell AKADEMIE - Innenmass B 4,1 x L 13,01 x H 2,41 mt, 6 Module, Profil 70/40, Farbe RAL 7035, Stegplatte 8 mm</t>
  </si>
  <si>
    <t>Modell AKADEMIE - Innenmass B 4,1 x L 15,47 x H 2,41 mt, 6 Module, Profil 70/40, Farbe RAL 7035, Stegplatte 8 mm</t>
  </si>
  <si>
    <t>Modell AKADEMIE - Innenmass B 4,35 x L 4,33 x H 2,13 mt, 2 Module, Profil 70/40, Farbe RAL 7035, Stegplatte 8 mm</t>
  </si>
  <si>
    <t>Modell AKADEMIE - Innenmass B 4,35 x L 5,15 x H 2,13 mt, 2 Module, Profil 70/40, Farbe RAL 7035, Stegplatte 8 mm</t>
  </si>
  <si>
    <t>Modell AKADEMIE - Innenmass B 4,35 x L 6,5 x H 2,2 mt, 3 Module, Profil 70/40, Farbe RAL 7035, Stegplatte 8 mm</t>
  </si>
  <si>
    <t>Modell AKADEMIE - Innenmass B 4,35 x L 7,73 x H 2,2 mt, 3 Module, Profil 70/40, Farbe RAL 7035, Stegplatte 8 mm</t>
  </si>
  <si>
    <t>Modell AKADEMIE - Innenmass B 4,35 x L 8,67 x H 2,28 mt, 4 Module, Profil 70/40, Farbe RAL 7035, Stegplatte 8 mm</t>
  </si>
  <si>
    <t>Modell AKADEMIE - Innenmass B 4,35 x L 10,31 x H 2,28 mt, 4 Module, Profil 70/40, Farbe RAL 7035, Stegplatte 8 mm</t>
  </si>
  <si>
    <t>Modell AKADEMIE - Innenmass B 4,35 x L 10,84 x H 2,35 mt, 5 Module, Profil 70/40, Farbe RAL 7035, Stegplatte 8 mm</t>
  </si>
  <si>
    <t>Modell AKADEMIE - Innenmass B 4,35 x L 12,89 x H 2,35 mt, 5 Module, Profil 70/40, Farbe RAL 7035, Stegplatte 8 mm</t>
  </si>
  <si>
    <t>Modell AKADEMIE - Innenmass B 4,35 x L 13,01 x H 2,42 mt, 6 Module, Profil 70/40, Farbe RAL 7035, Stegplatte 8 mm</t>
  </si>
  <si>
    <t>Modell AKADEMIE - Innenmass B 4,35 x L 15,47 x H 2,42 mt, 6 Module, Profil 70/40, Farbe RAL 7035, Stegplatte 8 mm</t>
  </si>
  <si>
    <t>Modell AKADEMIE - Innenmass B 4,6 x L 4,33 x H 2,14 mt, 2 Module, Profil 70/40, Farbe RAL 7035, Stegplatte 8 mm</t>
  </si>
  <si>
    <t>Modell AKADEMIE - Innenmass B 4,6 x L 5,15 x H 2,14 mt, 2 Module, Profil 70/40, Farbe RAL 7035, Stegplatte 8 mm</t>
  </si>
  <si>
    <t>Modell AKADEMIE - Innenmass B 4,6 x L 6,5 x H 2,21 mt, 3 Module, Profil 70/40, Farbe RAL 7035, Stegplatte 8 mm</t>
  </si>
  <si>
    <t>Modell AKADEMIE - Innenmass B 4,6 x L 7,73 x H 2,21 mt, 3 Module, Profil 70/40, Farbe RAL 7035, Stegplatte 8 mm</t>
  </si>
  <si>
    <t>Modell AKADEMIE - Innenmass B 4,6 x L 8,67 x H 2,29 mt, 4 Module, Profil 70/40, Farbe RAL 7035, Stegplatte 8 mm</t>
  </si>
  <si>
    <t>Modell AKADEMIE - Innenmass B 4,6 x L 10,31 x H 2,29 mt, 4 Module, Profil 70/40, Farbe RAL 7035, Stegplatte 8 mm</t>
  </si>
  <si>
    <t>Modell AKADEMIE - Innenmass B 4,6 x L 10,84 x H 2,36 mt, 5 Module, Profil 70/40, Farbe RAL 7035, Stegplatte 8 mm</t>
  </si>
  <si>
    <t>Modell AKADEMIE - Innenmass B 4,6 x L 12,89 x H 2,36 mt, 5 Module, Profil 70/40, Farbe RAL 7035, Stegplatte 8 mm</t>
  </si>
  <si>
    <t>Modell AKADEMIE - Innenmass B 4,6 x L 13,01 x H 2,43 mt, 6 Module, Profil 70/40, Farbe RAL 7035, Stegplatte 8 mm</t>
  </si>
  <si>
    <t>Modell AKADEMIE - Innenmass B 4,6 x L 15,47 x H 2,43 mt, 6 Module, Profil 70/40, Farbe RAL 7035, Stegplatte 8 mm</t>
  </si>
  <si>
    <t>Modell AKADEMIE - Innenmass B 4,6 x L 15,18 x H 2,5 mt, 7 Module, Profil 70/40, Farbe RAL 7035, Stegplatte 8 mm</t>
  </si>
  <si>
    <t>Modell AKADEMIE - Innenmass B 4,6 x L 18,05 x H 2,5 mt, 7 Module, Profil 70/40, Farbe RAL 7035, Stegplatte 8 mm</t>
  </si>
  <si>
    <t>Modell AKADEMIE - Innenmass B 4,85 x L 4,33 x H 2,15 mt, 2 Module, Profil 70/40, Farbe RAL 7035, Stegplatte 8 mm</t>
  </si>
  <si>
    <t>Modell AKADEMIE - Innenmass B 4,85 x L 5,15 x H 2,15 mt, 2 Module, Profil 70/40, Farbe RAL 7035, Stegplatte 8 mm</t>
  </si>
  <si>
    <t>Modell AKADEMIE - Innenmass B 4,85 x L 6,5 x H 2,22 mt, 3 Module, Profil 70/40, Farbe RAL 7035, Stegplatte 8 mm</t>
  </si>
  <si>
    <t>Modell AKADEMIE - Innenmass B 4,85 x L 7,73 x H 2,22 mt, 3 Module, Profil 70/40, Farbe RAL 7035, Stegplatte 8 mm</t>
  </si>
  <si>
    <t>Modell AKADEMIE - Innenmass B 4,85 x L 8,67 x H 2,3 mt, 4 Module, Profil 70/40, Farbe RAL 7035, Stegplatte 8 mm</t>
  </si>
  <si>
    <t>Modell AKADEMIE - Innenmass B 4,85 x L 10,31 x H 2,3 mt, 4 Module, Profil 70/40, Farbe RAL 7035, Stegplatte 8 mm</t>
  </si>
  <si>
    <t>Modell AKADEMIE - Innenmass B 4,85 x L 10,84 x H 2,37 mt, 5 Module, Profil 70/40, Farbe RAL 7035, Stegplatte 8 mm</t>
  </si>
  <si>
    <t>Modell AKADEMIE - Innenmass B 4,85 x L 12,89 x H 2,37 mt, 5 Module, Profil 70/40, Farbe RAL 7035, Stegplatte 8 mm</t>
  </si>
  <si>
    <t>Modell AKADEMIE - Innenmass B 4,85 x L 13,01 x H 2,44 mt, 6 Module, Profil 70/40, Farbe RAL 7035, Stegplatte 8 mm</t>
  </si>
  <si>
    <t>Modell AKADEMIE - Innenmass B 4,85 x L 15,47 x H 2,44 mt, 6 Module, Profil 70/40, Farbe RAL 7035, Stegplatte 8 mm</t>
  </si>
  <si>
    <t>Modell AKADEMIE - Innenmass B 4,85 x L 15,18 x H 2,51 mt, 7 Module, Profil 70/40, Farbe RAL 7035, Stegplatte 8 mm</t>
  </si>
  <si>
    <t>Modell AKADEMIE - Innenmass B 4,85 x L 18,05 x H 2,51 mt, 7 Module, Profil 70/40, Farbe RAL 7035, Stegplatte 8 mm</t>
  </si>
  <si>
    <t>Modell AKADEMIE - Innenmass B 5,1 x L 4,33 x H 2,17 mt, 2 Module, Profil 70/40, Farbe RAL 7035, Stegplatte 8 mm</t>
  </si>
  <si>
    <t>Modell AKADEMIE - Innenmass B 5,1 x L 5,15 x H 2,17 mt, 2 Module, Profil 70/40, Farbe RAL 7035, Stegplatte 8 mm</t>
  </si>
  <si>
    <t>Modell AKADEMIE - Innenmass B 5,1 x L 6,5 x H 2,24 mt, 3 Module, Profil 70/40, Farbe RAL 7035, Stegplatte 8 mm</t>
  </si>
  <si>
    <t>Modell AKADEMIE - Innenmass B 5,1 x L 7,73 x H 2,24 mt, 3 Module, Profil 70/40, Farbe RAL 7035, Stegplatte 8 mm</t>
  </si>
  <si>
    <t>Modell AKADEMIE - Innenmass B 5,1 x L 8,67 x H 2,31 mt, 4 Module, Profil 70/40, Farbe RAL 7035, Stegplatte 8 mm</t>
  </si>
  <si>
    <t>Modell AKADEMIE - Innenmass B 5,1 x L 10,31 x H 2,31 mt, 4 Module, Profil 70/40, Farbe RAL 7035, Stegplatte 8 mm</t>
  </si>
  <si>
    <t>Modell AKADEMIE - Innenmass B 5,1 x L 10,84 x H 2,38 mt, 5 Module, Profil 70/40, Farbe RAL 7035, Stegplatte 8 mm</t>
  </si>
  <si>
    <t>Modell AKADEMIE - Innenmass B 5,1 x L 12,89 x H 2,38 mt, 5 Module, Profil 70/40, Farbe RAL 7035, Stegplatte 8 mm</t>
  </si>
  <si>
    <t>Modell AKADEMIE - Innenmass B 5,1 x L 13,01 x H 2,44 mt, 6 Module, Profil 70/40, Farbe RAL 7035, Stegplatte 8 mm</t>
  </si>
  <si>
    <t>Modell AKADEMIE - Innenmass B 5,1 x L 15,47 x H 2,44 mt, 6 Module, Profil 70/40, Farbe RAL 7035, Stegplatte 8 mm</t>
  </si>
  <si>
    <t>Modell AKADEMIE - Innenmass B 5,1 x L 15,18 x H 2,51 mt, 7 Module, Profil 70/40, Farbe RAL 7035, Stegplatte 8 mm</t>
  </si>
  <si>
    <t>Modell AKADEMIE - Innenmass B 5,1 x L 18,05 x H 2,51 mt, 7 Module, Profil 70/40, Farbe RAL 7035, Stegplatte 8 mm</t>
  </si>
  <si>
    <t>Modell AKADEMIE - Innenmass B 5,35 x L 4,33 x H 2,18 mt, 2 Module, Profil 70/40, Farbe RAL 7035, Stegplatte 8 mm</t>
  </si>
  <si>
    <t>Modell AKADEMIE - Innenmass B 5,35 x L 5,15 x H 2,18 mt, 2 Module, Profil 70/40, Farbe RAL 7035, Stegplatte 8 mm</t>
  </si>
  <si>
    <t>Modell AKADEMIE - Innenmass B 5,35 x L 6,5 x H 2,25 mt, 3 Module, Profil 70/40, Farbe RAL 7035, Stegplatte 8 mm</t>
  </si>
  <si>
    <t>Modell AKADEMIE - Innenmass B 5,35 x L 7,73 x H 2,25 mt, 3 Module, Profil 70/40, Farbe RAL 7035, Stegplatte 8 mm</t>
  </si>
  <si>
    <t>Modell AKADEMIE - Innenmass B 5,35 x L 8,67 x H 2,32 mt, 4 Module, Profil 70/40, Farbe RAL 7035, Stegplatte 8 mm</t>
  </si>
  <si>
    <t>Modell AKADEMIE - Innenmass B 5,35 x L 10,31 x H 2,32 mt, 4 Module, Profil 70/40, Farbe RAL 7035, Stegplatte 8 mm</t>
  </si>
  <si>
    <t>Modell AKADEMIE - Innenmass B 5,35 x L 10,84 x H 2,39 mt, 5 Module, Profil 70/40, Farbe RAL 7035, Stegplatte 8 mm</t>
  </si>
  <si>
    <t>Modell AKADEMIE - Innenmass B 5,35 x L 12,89 x H 2,39 mt, 5 Module, Profil 70/40, Farbe RAL 7035, Stegplatte 8 mm</t>
  </si>
  <si>
    <t>Modell AKADEMIE - Innenmass B 5,35 x L 13,01 x H 2,45 mt, 6 Module, Profil 70/40, Farbe RAL 7035, Stegplatte 8 mm</t>
  </si>
  <si>
    <t>Modell AKADEMIE - Innenmass B 5,35 x L 15,47 x H 2,45 mt, 6 Module, Profil 70/40, Farbe RAL 7035, Stegplatte 8 mm</t>
  </si>
  <si>
    <t>Modell AKADEMIE - Innenmass B 5,35 x L 15,18 x H 2,52 mt, 7 Module, Profil 70/40, Farbe RAL 7035, Stegplatte 8 mm</t>
  </si>
  <si>
    <t>Modell AKADEMIE - Innenmass B 5,35 x L 18,05 x H 2,52 mt, 7 Module, Profil 70/40, Farbe RAL 7035, Stegplatte 8 mm</t>
  </si>
  <si>
    <t>Modell AKADEMIE - Innenmass B 5,6 x L 4,33 x H 2,19 mt, 2 Module, Profil 70/40, Farbe RAL 7035, Stegplatte 8 mm</t>
  </si>
  <si>
    <t>Modell AKADEMIE - Innenmass B 5,6 x L 5,15 x H 2,19 mt, 2 Module, Profil 70/40, Farbe RAL 7035, Stegplatte 8 mm</t>
  </si>
  <si>
    <t>Modell AKADEMIE - Innenmass B 5,6 x L 6,5 x H 2,26 mt, 3 Module, Profil 70/40, Farbe RAL 7035, Stegplatte 8 mm</t>
  </si>
  <si>
    <t>Modell AKADEMIE - Innenmass B 5,6 x L 7,73 x H 2,26 mt, 3 Module, Profil 70/40, Farbe RAL 7035, Stegplatte 8 mm</t>
  </si>
  <si>
    <t>Modell AKADEMIE - Innenmass B 5,6 x L 8,67 x H 2,33 mt, 4 Module, Profil 70/40, Farbe RAL 7035, Stegplatte 8 mm</t>
  </si>
  <si>
    <t>Modell AKADEMIE - Innenmass B 5,6 x L 10,31 x H 2,33 mt, 4 Module, Profil 70/40, Farbe RAL 7035, Stegplatte 8 mm</t>
  </si>
  <si>
    <t>Modell AKADEMIE - Innenmass B 5,6 x L 10,84 x H 2,4 mt, 5 Module, Profil 70/40, Farbe RAL 7035, Stegplatte 8 mm</t>
  </si>
  <si>
    <t>Modell AKADEMIE - Innenmass B 5,6 x L 12,89 x H 2,4 mt, 5 Module, Profil 70/40, Farbe RAL 7035, Stegplatte 8 mm</t>
  </si>
  <si>
    <t>Modell AKADEMIE - Innenmass B 5,6 x L 13,01 x H 2,46 mt, 6 Module, Profil 70/40, Farbe RAL 7035, Stegplatte 8 mm</t>
  </si>
  <si>
    <t>Modell AKADEMIE - Innenmass B 5,6 x L 15,47 x H 2,46 mt, 6 Module, Profil 70/40, Farbe RAL 7035, Stegplatte 8 mm</t>
  </si>
  <si>
    <t>Modell AKADEMIE - Innenmass B 5,6 x L 15,18 x H 2,53 mt, 7 Module, Profil 70/40, Farbe RAL 7035, Stegplatte 8 mm</t>
  </si>
  <si>
    <t>Modell AKADEMIE - Innenmass B 5,6 x L 18,05 x H 2,53 mt, 7 Module, Profil 70/40, Farbe RAL 7035, Stegplatte 8 mm</t>
  </si>
  <si>
    <t>Sonderbestellung AKADEMIE lt. Angebot Nr.: inkl. Skizze</t>
  </si>
  <si>
    <t>Modell KOMFORT - Innenmass B 3,6 x L 4,33 x H 2,17 mt, 2 Module, Profil 70/40, Farbe RAL 7035, Stegplatte 8 mm</t>
  </si>
  <si>
    <t>Modell KOMFORT - Innenmass B 3,6 x L 5,15 x H 2,17 mt, 2 Module, Profil 70/40, Farbe RAL 7035, Stegplatte 8 mm</t>
  </si>
  <si>
    <t>Modell KOMFORT - Innenmass B 3,6 x L 6,5 x H 2,25 mt, 3 Module, Profil 70/40, Farbe RAL 7035, Stegplatte 8 mm</t>
  </si>
  <si>
    <t>Modell KOMFORT - Innenmass B 3,6 x L 7,73 x H 2,25 mt, 3 Module, Profil 70/40, Farbe RAL 7035, Stegplatte 8 mm</t>
  </si>
  <si>
    <t>Modell KOMFORT - Innenmass B 3,6 x L 8,67 x H 2,33 mt, 4 Module, Profil 70/40, Farbe RAL 7035, Stegplatte 8 mm</t>
  </si>
  <si>
    <t>Modell KOMFORT - Innenmass B 3,6 x L 10,31 x H 2,33 mt, 4 Module, Profil 70/40, Farbe RAL 7035, Stegplatte 8 mm</t>
  </si>
  <si>
    <t>Modell KOMFORT - Innenmass B 3,6 x L 10,84 x H 2,41 mt, 5 Module, Profil 70/40, Farbe RAL 7035, Stegplatte 8 mm</t>
  </si>
  <si>
    <t>Modell KOMFORT - Innenmass B 3,6 x L 13,01 x H 2,48 mt, 6 Module, Profil 70/40, Farbe RAL 7035, Stegplatte 8 mm</t>
  </si>
  <si>
    <t>Modell KOMFORT - Innenmass B 3,85 x L 4,33 x H 2,19 mt, 2 Module, Profil 70/40, Farbe RAL 7035, Stegplatte 8 mm</t>
  </si>
  <si>
    <t>Modell KOMFORT - Innenmass B 3,85 x L 5,15 x H 2,19 mt, 2 Module, Profil 70/40, Farbe RAL 7035, Stegplatte 8 mm</t>
  </si>
  <si>
    <t>Modell KOMFORT - Innenmass B 3,85 x L 6,5 x H 2,27 mt, 3 Module, Profil 70/40, Farbe RAL 7035, Stegplatte 8 mm</t>
  </si>
  <si>
    <t>Modell KOMFORT - Innenmass B 3,85 x L 7,73 x H 2,27 mt, 3 Module, Profil 70/40, Farbe RAL 7035, Stegplatte 8 mm</t>
  </si>
  <si>
    <t>Modell KOMFORT - Innenmass B 3,85 x L 8,67 x H 2,35 mt, 4 Module, Profil 70/40, Farbe RAL 7035, Stegplatte 8 mm</t>
  </si>
  <si>
    <t>Modell KOMFORT - Innenmass B 3,85 x L 10,31 x H 2,35 mt, 4 Module, Profil 70/40, Farbe RAL 7035, Stegplatte 8 mm</t>
  </si>
  <si>
    <t>Modell KOMFORT - Innenmass B 3,85 x L 10,84 x H 2,43 mt, 5 Module, Profil 70/40, Farbe RAL 7035, Stegplatte 8 mm</t>
  </si>
  <si>
    <t>Modell KOMFORT - Innenmass B 3,85 x L 13,01 x H 2,51 mt, 6 Module, Profil 70/40, Farbe RAL 7035, Stegplatte 8 mm</t>
  </si>
  <si>
    <t>Modell KOMFORT - Innenmass B 4,1 x L 4,33 x H 2,22 mt, 2 Module, Profil 70/40, Farbe RAL 7035, Stegplatte 8 mm</t>
  </si>
  <si>
    <t>Modell KOMFORT - Innenmass B 4,1 x L 5,15 x H 2,22 mt, 2 Module, Profil 70/40, Farbe RAL 7035, Stegplatte 8 mm</t>
  </si>
  <si>
    <t>Modell KOMFORT - Innenmass B 4,1 x L 6,5 x H 2,3 mt, 3 Module, Profil 70/40, Farbe RAL 7035, Stegplatte 8 mm</t>
  </si>
  <si>
    <t>Modell KOMFORT - Innenmass B 4,1 x L 7,73 x H 2,3 mt, 3 Module, Profil 70/40, Farbe RAL 7035, Stegplatte 8 mm</t>
  </si>
  <si>
    <t>Modell KOMFORT - Innenmass B 4,1 x L 8,67 x H 2,38 mt, 4 Module, Profil 70/40, Farbe RAL 7035, Stegplatte 8 mm</t>
  </si>
  <si>
    <t>Modell KOMFORT - Innenmass B 4,1 x L 10,31 x H 2,38 mt, 4 Module, Profil 70/40, Farbe RAL 7035, Stegplatte 8 mm</t>
  </si>
  <si>
    <t>Modell KOMFORT - Innenmass B 4,1 x L 10,84 x H 2,45 mt, 5 Module, Profil 70/40, Farbe RAL 7035, Stegplatte 8 mm</t>
  </si>
  <si>
    <t>Modell KOMFORT - Innenmass B 4,1 x L 12,89 x H 2,45 mt, 5 Module, Profil 70/40, Farbe RAL 7035, Stegplatte 8 mm</t>
  </si>
  <si>
    <t>Modell KOMFORT - Innenmass B 4,1 x L 13,01 x H 2,53 mt, 6 Module, Profil 70/40, Farbe RAL 7035, Stegplatte 8 mm</t>
  </si>
  <si>
    <t>Modell KOMFORT - Innenmass B 4,1 x L 15,47 x H 2,53 mt, 6 Module, Profil 70/40, Farbe RAL 7035, Stegplatte 8 mm</t>
  </si>
  <si>
    <t>Modell KOMFORT - Innenmass B 4,35 x L 4,33 x H 2,24 mt, 2 Module, Profil 70/40, Farbe RAL 7035, Stegplatte 8 mm</t>
  </si>
  <si>
    <t>Modell KOMFORT - Innenmass B 4,35 x L 5,15 x H 2,24 mt, 2 Module, Profil 70/40, Farbe RAL 7035, Stegplatte 8 mm</t>
  </si>
  <si>
    <t>Modell KOMFORT - Innenmass B 4,35 x L 6,5 x H 2,32 mt, 3 Module, Profil 70/40, Farbe RAL 7035, Stegplatte 8 mm</t>
  </si>
  <si>
    <t>Modell KOMFORT - Innenmass B 4,35 x L 7,73 x H 2,32 mt, 3 Module, Profil 70/40, Farbe RAL 7035, Stegplatte 8 mm</t>
  </si>
  <si>
    <t>Modell KOMFORT - Innenmass B 4,35 x L 8,67 x H 2,39 mt, 4 Module, Profil 70/40, Farbe RAL 7035, Stegplatte 8 mm</t>
  </si>
  <si>
    <t>Modell KOMFORT - Innenmass B 4,35 x L 10,31 x H 2,39 mt, 4 Module, Profil 70/40, Farbe RAL 7035, Stegplatte 8 mm</t>
  </si>
  <si>
    <t>Modell KOMFORT - Innenmass B 4,35 x L 10,84 x H 2,47 mt, 5 Module, Profil 70/40, Farbe RAL 7035, Stegplatte 8 mm</t>
  </si>
  <si>
    <t>Modell KOMFORT - Innenmass B 4,35 x L 12,89 x H 2,47 mt, 5 Module, Profil 70/40, Farbe RAL 7035, Stegplatte 8 mm</t>
  </si>
  <si>
    <t>Modell KOMFORT - Innenmass B 4,35 x L 13,01 x H 2,55 mt, 6 Module, Profil 70/40, Farbe RAL 7035, Stegplatte 8 mm</t>
  </si>
  <si>
    <t>Modell KOMFORT - Innenmass B 4,35 x L 15,47 x H 2,55 mt, 6 Module, Profil 70/40, Farbe RAL 7035, Stegplatte 8 mm</t>
  </si>
  <si>
    <t>Modell KOMFORT - Innenmass B 4,6 x L 4,33 x H 2,27 mt, 2 Module, Profil 70/40, Farbe RAL 7035, Stegplatte 8 mm</t>
  </si>
  <si>
    <t>Modell KOMFORT - Innenmass B 4,6 x L 5,15 x H 2,27 mt, 2 Module, Profil 70/40, Farbe RAL 7035, Stegplatte 8 mm</t>
  </si>
  <si>
    <t>Modell KOMFORT - Innenmass B 4,6 x L 6,5 x H 2,34 mt, 3 Module, Profil 70/40, Farbe RAL 7035, Stegplatte 8 mm</t>
  </si>
  <si>
    <t>Modell KOMFORT - Innenmass B 4,6 x L 7,73 x H 2,34 mt, 3 Module, Profil 70/40, Farbe RAL 7035, Stegplatte 8 mm</t>
  </si>
  <si>
    <t>Modell KOMFORT - Innenmass B 4,6 x L 8,67 x H 2,42 mt, 4 Module, Profil 70/40, Farbe RAL 7035, Stegplatte 8 mm</t>
  </si>
  <si>
    <t>Modell KOMFORT - Innenmass B 4,6 x L 10,31 x H 2,42 mt, 4 Module, Profil 70/40, Farbe RAL 7035, Stegplatte 8 mm</t>
  </si>
  <si>
    <t>Modell KOMFORT - Innenmass B 4,6 x L 10,84 x H 2,5 mt, 5 Module, Profil 70/40, Farbe RAL 7035, Stegplatte 8 mm</t>
  </si>
  <si>
    <t>Modell KOMFORT - Innenmass B 4,6 x L 12,89 x H 2,5 mt, 5 Module, Profil 70/40, Farbe RAL 7035, Stegplatte 8 mm</t>
  </si>
  <si>
    <t>Modell KOMFORT - Innenmass B 4,6 x L 13,01 x H 2,58 mt, 6 Module, Profil 70/40, Farbe RAL 7035, Stegplatte 8 mm</t>
  </si>
  <si>
    <t>Modell KOMFORT - Innenmass B 4,6 x L 15,47 x H 2,58 mt, 6 Module, Profil 70/40, Farbe RAL 7035, Stegplatte 8 mm</t>
  </si>
  <si>
    <t>Modell KOMFORT - Innenmass B 4,6 x L 15,18 x H 2,66 mt, 7 Module, Profil 70/40, Farbe RAL 7035, Stegplatte 8 mm</t>
  </si>
  <si>
    <t>Modell KOMFORT - Innenmass B 4,6 x L 18,05 x H 2,66 mt, 7 Module, Profil 70/40, Farbe RAL 7035, Stegplatte 8 mm</t>
  </si>
  <si>
    <t>Modell KOMFORT - Innenmass B 4,85 x L 4,33 x H 2,28 mt, 2 Module, Profil 70/40, Farbe RAL 7035, Stegplatte 8 mm</t>
  </si>
  <si>
    <t>Modell KOMFORT - Innenmass B 4,85 x L 5,15 x H 2,28 mt, 2 Module, Profil 70/40, Farbe RAL 7035, Stegplatte 8 mm</t>
  </si>
  <si>
    <t>Modell KOMFORT - Innenmass B 4,85 x L 6,5 x H 2,36 mt, 3 Module, Profil 70/40, Farbe RAL 7035, Stegplatte 8 mm</t>
  </si>
  <si>
    <t>Modell KOMFORT - Innenmass B 4,85 x L 7,73 x H 2,36 mt, 3 Module, Profil 70/40, Farbe RAL 7035, Stegplatte 8 mm</t>
  </si>
  <si>
    <t>Modell KOMFORT - Innenmass B 4,85 x L 8,67 x H 2,44 mt, 4 Module, Profil 70/40, Farbe RAL 7035, Stegplatte 8 mm</t>
  </si>
  <si>
    <t>Modell KOMFORT - Innenmass B 4,85 x L 10,31 x H 2,44 mt, 4 Module, Profil 70/40, Farbe RAL 7035, Stegplatte 8 mm</t>
  </si>
  <si>
    <t>Modell KOMFORT - Innenmass B 4,85 x L 10,84 x H 2,52 mt, 5 Module, Profil 70/40, Farbe RAL 7035, Stegplatte 8 mm</t>
  </si>
  <si>
    <t>Modell KOMFORT - Innenmass B 4,85 x L 12,89 x H 2,52 mt, 5 Module, Profil 70/40, Farbe RAL 7035, Stegplatte 8 mm</t>
  </si>
  <si>
    <t>Modell KOMFORT - Innenmass B 4,85 x L 13,01 x H 2,59 mt, 6 Module, Profil 70/40, Farbe RAL 7035, Stegplatte 8 mm</t>
  </si>
  <si>
    <t>Modell KOMFORT - Innenmass B 4,85 x L 15,47 x H 2,59 mt, 6 Module, Profil 70/40, Farbe RAL 7035, Stegplatte 8 mm</t>
  </si>
  <si>
    <t>Modell KOMFORT - Innenmass B 4,85 x L 15,18 x H 2,67 mt, 7 Module, Profil 70/40, Farbe RAL 7035, Stegplatte 8 mm</t>
  </si>
  <si>
    <t>Modell KOMFORT - Innenmass B 4,85 x L 18,05 x H 2,67 mt, 7 Module, Profil 70/40, Farbe RAL 7035, Stegplatte 8 mm</t>
  </si>
  <si>
    <t>Modell KOMFORT - Innenmass B 5,1 x L 4,33 x H 2,32 mt, 2 Module, Profil 70/40, Farbe RAL 7035, Stegplatte 8 mm</t>
  </si>
  <si>
    <t>Modell KOMFORT - Innenmass B 5,1 x L 5,15 x H 2,32 mt, 2 Module, Profil 70/40, Farbe RAL 7035, Stegplatte 8 mm</t>
  </si>
  <si>
    <t>Modell KOMFORT - Innenmass B 5,1 x L 6,5 x H 2,39 mt, 3 Module, Profil 70/40, Farbe RAL 7035, Stegplatte 8 mm</t>
  </si>
  <si>
    <t>Modell KOMFORT - Innenmass B 5,1 x L 7,73 x H 2,39 mt, 3 Module, Profil 70/40, Farbe RAL 7035, Stegplatte 8 mm</t>
  </si>
  <si>
    <t>Modell KOMFORT - Innenmass B 5,1 x L 8,67 x H 2,46 mt, 4 Module, Profil 70/40, Farbe RAL 7035, Stegplatte 8 mm</t>
  </si>
  <si>
    <t>Modell KOMFORT - Innenmass B 5,1 x L 10,31 x H 2,46 mt, 4 Module, Profil 70/40, Farbe RAL 7035, Stegplatte 8 mm</t>
  </si>
  <si>
    <t>Modell KOMFORT - Innenmass B 5,1 x L 10,84 x H 2,54 mt, 5 Module, Profil 70/40, Farbe RAL 7035, Stegplatte 8 mm</t>
  </si>
  <si>
    <t>Modell KOMFORT - Innenmass B 5,1 x L 12,89 x H 2,54 mt, 5 Module, Profil 70/40, Farbe RAL 7035, Stegplatte 8 mm</t>
  </si>
  <si>
    <t>Modell KOMFORT - Innenmass B 5,1 x L 13,01 x H 2,62 mt, 6 Module, Profil 70/40, Farbe RAL 7035, Stegplatte 8 mm</t>
  </si>
  <si>
    <t>Modell KOMFORT - Innenmass B 5,1 x L 15,47 x H 2,62 mt, 6 Module, Profil 70/40, Farbe RAL 7035, Stegplatte 8 mm</t>
  </si>
  <si>
    <t>Modell KOMFORT - Innenmass B 5,1 x L 15,18 x H 2,7 mt, 7 Module, Profil 70/40, Farbe RAL 7035, Stegplatte 8 mm</t>
  </si>
  <si>
    <t>Modell KOMFORT - Innenmass B 5,1 x L 18,05 x H 2,7 mt, 7 Module, Profil 70/40, Farbe RAL 7035, Stegplatte 8 mm</t>
  </si>
  <si>
    <t>Modell KOMFORT - Innenmass B 5,35 x L 4,33 x H 2,33 mt, 2 Module, Profil 70/40, Farbe RAL 7035, Stegplatte 8 mm</t>
  </si>
  <si>
    <t>Modell KOMFORT - Innenmass B 5,35 x L 5,15 x H 2,33 mt, 2 Module, Profil 70/40, Farbe RAL 7035, Stegplatte 8 mm</t>
  </si>
  <si>
    <t>Modell KOMFORT - Innenmass B 5,35 x L 6,5 x H 2,4 mt, 3 Module, Profil 70/40, Farbe RAL 7035, Stegplatte 8 mm</t>
  </si>
  <si>
    <t>Modell KOMFORT - Innenmass B 5,35 x L 7,73 x H 2,4 mt, 3 Module, Profil 70/40, Farbe RAL 7035, Stegplatte 8 mm</t>
  </si>
  <si>
    <t>Modell KOMFORT - Innenmass B 5,35 x L 8,67 x H 2,48 mt, 4 Module, Profil 70/40, Farbe RAL 7035, Stegplatte 8 mm</t>
  </si>
  <si>
    <t>Modell KOMFORT - Innenmass B 5,35 x L 10,31 x H 2,48 mt, 4 Module, Profil 70/40, Farbe RAL 7035, Stegplatte 8 mm</t>
  </si>
  <si>
    <t>Modell KOMFORT - Innenmass B 5,35 x L 10,84 x H 2,56 mt, 5 Module, Profil 70/40, Farbe RAL 7035, Stegplatte 8 mm</t>
  </si>
  <si>
    <t>Modell KOMFORT - Innenmass B 5,35 x L 12,89 x H 2,56 mt, 5 Module, Profil 70/40, Farbe RAL 7035, Stegplatte 8 mm</t>
  </si>
  <si>
    <t>Modell KOMFORT - Innenmass B 5,35 x L 13,01 x H 2,64 mt, 6 Module, Profil 70/40, Farbe RAL 7035, Stegplatte 8 mm</t>
  </si>
  <si>
    <t>Modell KOMFORT - Innenmass B 5,35 x L 15,47 x H 2,64 mt, 6 Module, Profil 70/40, Farbe RAL 7035, Stegplatte 8 mm</t>
  </si>
  <si>
    <t>Modell KOMFORT - Innenmass B 5,35 x L 15,18 x H 2,72 mt, 7 Module, Profil 70/40, Farbe RAL 7035, Stegplatte 8 mm</t>
  </si>
  <si>
    <t>Modell KOMFORT - Innenmass B 5,35 x L 18,05 x H 2,72 mt, 7 Module, Profil 70/40, Farbe RAL 7035, Stegplatte 8 mm</t>
  </si>
  <si>
    <t>Modell KOMFORT - Innenmass B 5,6 x L 4,33 x H 2,36 mt, 2 Module, Profil 70/40, Farbe RAL 7035, Stegplatte 8 mm</t>
  </si>
  <si>
    <t>Modell KOMFORT - Innenmass B 5,6 x L 5,15 x H 2,36 mt, 2 Module, Profil 70/40, Farbe RAL 7035, Stegplatte 8 mm</t>
  </si>
  <si>
    <t>Modell KOMFORT - Innenmass B 5,6 x L 6,5 x H 2,43 mt, 3 Module, Profil 70/40, Farbe RAL 7035, Stegplatte 8 mm</t>
  </si>
  <si>
    <t>Modell KOMFORT - Innenmass B 5,6 x L 7,73 x H 2,43 mt, 3 Module, Profil 70/40, Farbe RAL 7035, Stegplatte 8 mm</t>
  </si>
  <si>
    <t>Modell KOMFORT - Innenmass B 5,6 x L 8,67 x H 2,51 mt, 4 Module, Profil 70/40, Farbe RAL 7035, Stegplatte 8 mm</t>
  </si>
  <si>
    <t>Modell KOMFORT - Innenmass B 5,6 x L 10,31 x H 2,51 mt, 4 Module, Profil 70/40, Farbe RAL 7035, Stegplatte 8 mm</t>
  </si>
  <si>
    <t>Modell KOMFORT - Innenmass B 5,6 x L 10,84 x H 2,59 mt, 5 Module, Profil 70/40, Farbe RAL 7035, Stegplatte 8 mm</t>
  </si>
  <si>
    <t>Modell KOMFORT - Innenmass B 5,6 x L 12,89 x H 2,59 mt, 5 Module, Profil 70/40, Farbe RAL 7035, Stegplatte 8 mm</t>
  </si>
  <si>
    <t>Modell KOMFORT - Innenmass B 5,6 x L 13,01 x H 2,67 mt, 6 Module, Profil 70/40, Farbe RAL 7035, Stegplatte 8 mm</t>
  </si>
  <si>
    <t>Modell KOMFORT - Innenmass B 5,6 x L 15,47 x H 2,67 mt, 6 Module, Profil 70/40, Farbe RAL 7035, Stegplatte 8 mm</t>
  </si>
  <si>
    <t>Modell KOMFORT - Innenmass B 5,6 x L 15,18 x H 2,74 mt, 7 Module, Profil 70/40, Farbe RAL 7035, Stegplatte 8 mm</t>
  </si>
  <si>
    <t>Modell KOMFORT - Innenmass B 5,6 x L 18,05 x H 2,74 mt, 7 Module, Profil 70/40, Farbe RAL 7035, Stegplatte 8 mm</t>
  </si>
  <si>
    <t>Sonderbestellung KOMFORT lt. Angebot Nr.: inkl. Skizze</t>
  </si>
  <si>
    <t>Modell SELEKT - Innenmass B 3,1 x L 4,33 x H 0,57 mt, 2 Module, Profil 70/40, Farbe RAL 7035, PC-Platte 4 mm - einseitige Laufschiene</t>
  </si>
  <si>
    <t>Modell SELEKT - Innenmass B 3,1 x L 5,15 x H 0,57 mt, 2 Module, Profil 70/40, Farbe RAL 7035, PC-Platte 4 mm - einseitige Laufschiene</t>
  </si>
  <si>
    <t>Modell SELEKT - Innenmass B 3,1 x L 6,5 x H 0,64 mt, 3 Module, Profil 70/40, Farbe RAL 7035, PC-Platte 4 mm - einseitige Laufschiene</t>
  </si>
  <si>
    <t>Modell SELEKT - Innenmass B 3,1 x L 7,73 x H 0,64 mt, 3 Module, Profil 70/40, Farbe RAL 7035, PC-Platte 4 mm - einseitige Laufschiene</t>
  </si>
  <si>
    <t>Modell SELEKT - Innenmass B 3,1 x L 8,67 x H 0,7 mt, 4 Module, Profil 70/40, Farbe RAL 7035, PC-Platte 4 mm - einseitige Laufschiene</t>
  </si>
  <si>
    <t>Modell SELEKT - Innenmass B 3,1 x L 10,31 x H 0,7 mt, 4 Module, Profil 70/40, Farbe RAL 7035, PC-Platte 4 mm - einseitige Laufschiene</t>
  </si>
  <si>
    <t>Modell SELEKT - Innenmass B 3,35 x L 4,33 x H 0,58 mt, 2 Module, Profil 70/40, Farbe RAL 7035, PC-Platte 4 mm - einseitige Laufschiene</t>
  </si>
  <si>
    <t>Modell SELEKT - Innenmass B 3,35 x L 5,15 x H 0,58 mt, 2 Module, Profil 70/40, Farbe RAL 7035, PC-Platte 4 mm - einseitige Laufschiene</t>
  </si>
  <si>
    <t>Modell SELEKT - Innenmass B 3,35 x L 6,5 x H 0,65 mt, 3 Module, Profil 70/40, Farbe RAL 7035, PC-Platte 4 mm - einseitige Laufschiene</t>
  </si>
  <si>
    <t>Modell SELEKT - Innenmass B 3,35 x L 7,73 x H 0,65 mt, 3 Module, Profil 70/40, Farbe RAL 7035, PC-Platte 4 mm - einseitige Laufschiene</t>
  </si>
  <si>
    <t>Modell SELEKT - Innenmass B 3,35 x L 8,67 x H 0,71 mt, 4 Module, Profil 70/40, Farbe RAL 7035, PC-Platte 4 mm - einseitige Laufschiene</t>
  </si>
  <si>
    <t>Modell SELEKT - Innenmass B 3,35 x L 10,31 x H 0,71 mt, 4 Module, Profil 70/40, Farbe RAL 7035, PC-Platte 4 mm - einseitige Laufschiene</t>
  </si>
  <si>
    <t>Modell SELEKT - Innenmass B 3,6 x L 4,33 x H 0,59 mt, 2 Module, Profil 70/40, Farbe RAL 7035, PC-Platte 4 mm - einseitige Laufschiene</t>
  </si>
  <si>
    <t>Modell SELEKT - Innenmass B 3,6 x L 5,15 x H 0,59 mt, 2 Module, Profil 70/40, Farbe RAL 7035, PC-Platte 4 mm - einseitige Laufschiene</t>
  </si>
  <si>
    <t>Modell SELEKT - Innenmass B 3,6 x L 6,5 x H 0,66 mt, 3 Module, Profil 70/40, Farbe RAL 7035, PC-Platte 4 mm - einseitige Laufschiene</t>
  </si>
  <si>
    <t>Modell SELEKT - Innenmass B 3,6 x L 7,73 x H 0,66 mt, 3 Module, Profil 70/40, Farbe RAL 7035, PC-Platte 4 mm - einseitige Laufschiene</t>
  </si>
  <si>
    <t>Modell SELEKT - Innenmass B 3,6 x L 8,67 x H 0,72 mt, 4 Module, Profil 70/40, Farbe RAL 7035, PC-Platte 4 mm - einseitige Laufschiene</t>
  </si>
  <si>
    <t>Modell SELEKT - Innenmass B 3,6 x L 10,31 x H 0,72 mt, 4 Module, Profil 70/40, Farbe RAL 7035, PC-Platte 4 mm - einseitige Laufschiene</t>
  </si>
  <si>
    <t>Modell SELEKT - Innenmass B 3,85 x L 4,33 x H 0,6 mt, 2 Module, Profil 70/40, Farbe RAL 7035, PC-Platte 4 mm - einseitige Laufschiene</t>
  </si>
  <si>
    <t>Modell SELEKT - Innenmass B 3,85 x L 5,15 x H 0,6 mt, 2 Module, Profil 70/40, Farbe RAL 7035, PC-Platte 4 mm - einseitige Laufschiene</t>
  </si>
  <si>
    <t>Modell SELEKT - Innenmass B 3,85 x L 6,5 x H 0,67 mt, 3 Module, Profil 70/40, Farbe RAL 7035, PC-Platte 4 mm - einseitige Laufschiene</t>
  </si>
  <si>
    <t>Modell SELEKT - Innenmass B 3,85 x L 7,73 x H 0,67 mt, 3 Module, Profil 70/40, Farbe RAL 7035, PC-Platte 4 mm - einseitige Laufschiene</t>
  </si>
  <si>
    <t>Modell SELEKT - Innenmass B 3,85 x L 8,67 x H 0,73 mt, 4 Module, Profil 70/40, Farbe RAL 7035, PC-Platte 4 mm - einseitige Laufschiene</t>
  </si>
  <si>
    <t>Modell SELEKT - Innenmass B 3,85 x L 10,31 x H 0,73 mt, 4 Module, Profil 70/40, Farbe RAL 7035, PC-Platte 4 mm - einseitige Laufschiene</t>
  </si>
  <si>
    <t>Modell SELEKT - Innenmass B 4,1 x L 4,33 x H 0,61 mt, 2 Module, Profil 70/40, Farbe RAL 7035, PC-Platte 4 mm - einseitige Laufschiene</t>
  </si>
  <si>
    <t>Modell SELEKT - Innenmass B 4,1 x L 5,15 x H 0,61 mt, 2 Module, Profil 70/40, Farbe RAL 7035, PC-Platte 4 mm - einseitige Laufschiene</t>
  </si>
  <si>
    <t>Modell SELEKT - Innenmass B 4,1 x L 6,5 x H 0,68 mt, 3 Module, Profil 70/40, Farbe RAL 7035, PC-Platte 4 mm - einseitige Laufschiene</t>
  </si>
  <si>
    <t>Modell SELEKT - Innenmass B 4,1 x L 7,73 x H 0,68 mt, 3 Module, Profil 70/40, Farbe RAL 7035, PC-Platte 4 mm - einseitige Laufschiene</t>
  </si>
  <si>
    <t>Modell SELEKT - Innenmass B 4,1 x L 8,67 x H 0,74 mt, 4 Module, Profil 70/40, Farbe RAL 7035, PC-Platte 4 mm - einseitige Laufschiene</t>
  </si>
  <si>
    <t>Modell SELEKT - Innenmass B 4,1 x L 10,31 x H 0,74 mt, 4 Module, Profil 70/40, Farbe RAL 7035, PC-Platte 4 mm - einseitige Laufschiene</t>
  </si>
  <si>
    <t>Modell SELEKT - Innenmass B 4,35 x L 4,33 x H 0,63 mt, 2 Module, Profil 70/40, Farbe RAL 7035, PC-Platte 4 mm - einseitige Laufschiene</t>
  </si>
  <si>
    <t>Modell SELEKT - Innenmass B 4,35 x L 5,15 x H 0,63 mt, 2 Module, Profil 70/40, Farbe RAL 7035, PC-Platte 4 mm - einseitige Laufschiene</t>
  </si>
  <si>
    <t>Modell SELEKT - Innenmass B 4,35 x L 6,5 x H 0,69 mt, 3 Module, Profil 70/40, Farbe RAL 7035, PC-Platte 4 mm - einseitige Laufschiene</t>
  </si>
  <si>
    <t>Modell SELEKT - Innenmass B 4,35 x L 7,73 x H 0,69 mt, 3 Module, Profil 70/40, Farbe RAL 7035, PC-Platte 4 mm - einseitige Laufschiene</t>
  </si>
  <si>
    <t>Modell SELEKT - Innenmass B 4,35 x L 10,31 x H 0,76 mt, 4 Module, Profil 70/40, Farbe RAL 7035, PC-Platte 4 mm - einseitige Laufschiene</t>
  </si>
  <si>
    <t>Sonderbestellung SELEKT - lt. Angebot Nr.: inkl. Skizze</t>
  </si>
  <si>
    <t>Modell P3 - Innenmass B 3,1 x L 4,25 x H 1,93 mt, 2 Module, Profil 70/65, Farbe RAL 7016, 4 mm PC Platte</t>
  </si>
  <si>
    <t>Modell P3 - Innenmass B 3,1 x L 6,39 x H 2,02 mt, 3 Module, Profil 70/65, Farbe RAL 7016, 4 mm PC Platte</t>
  </si>
  <si>
    <t>Modell P3 - Innenmass B 3,1 x L 8,53 x H 2,11 mt, 4 Module, Profil 70/65, Farbe RAL 7016, 4 mm PC Platte</t>
  </si>
  <si>
    <t>Modell P3 - Innenmass B 3,1 x L 10,67 x H 2,2 mt, 5 Module, Profil 70/65, Farbe RAL 7016, 4 mm PC Platte</t>
  </si>
  <si>
    <t>Modell P3 - Innenmass B 3,1 x L 12,81 x H 2,29 mt, 6 Module, Profil 70/65, Farbe RAL 7016, 4 mm PC Platte</t>
  </si>
  <si>
    <t>Modell P3 - Innenmass B 3,1 x L 14,95 x H 2,38 mt, 7 Module, Profil 70/65, Farbe RAL 7016, 4 mm PC Platte</t>
  </si>
  <si>
    <t>Modell P3 - Innenmass B 3,1 x L 17,09 x H 2,47 mt, 8 Module, Profil 70/65, Farbe RAL 7016, 4 mm PC Platte</t>
  </si>
  <si>
    <t>Modell P3 - Innenmass B 3,1 x L 19,23 x H 2,56 mt, 9 Module, Profil 70/65, Farbe RAL 7016, 4 mm PC Platte</t>
  </si>
  <si>
    <t>Modell P3 - Innenmass B 3,35 x L 4,25 x H 1,93 mt, 2 Module, Profil 70/65, Farbe RAL 7016, 4 mm PC Platte</t>
  </si>
  <si>
    <t>Modell P3 - Innenmass B 3,35 x L 6,39 x H 2,02 mt, 3 Module, Profil 70/65, Farbe RAL 7016, 4 mm PC Platte</t>
  </si>
  <si>
    <t>Modell P3 - Innenmass B 3,35 x L 8,53 x H 2,11 mt, 4 Module, Profil 70/65, Farbe RAL 7016, 4 mm PC Platte</t>
  </si>
  <si>
    <t>Modell P3 - Innenmass B 3,35 x L 10,67 x H 2,2 mt, 5 Module, Profil 70/65, Farbe RAL 7016, 4 mm PC Platte</t>
  </si>
  <si>
    <t>Modell P3 - Innenmass B 3,35 x L 12,81 x H 2,29 mt, 6 Module, Profil 70/65, Farbe RAL 7016, 4 mm PC Platte</t>
  </si>
  <si>
    <t>Modell P3 - Innenmass B 3,35 x L 14,95 x H 2,38 mt, 7 Module, Profil 70/65, Farbe RAL 7016, 4 mm PC Platte</t>
  </si>
  <si>
    <t>Modell P3 - Innenmass B 3,35 x L 17,09 x H 2,47 mt, 8 Module, Profil 70/65, Farbe RAL 7016, 4 mm PC Platte</t>
  </si>
  <si>
    <t>Modell P3 - Innenmass B 3,35 x L 19,23 x H 2,56 mt, 9 Module, Profil 70/65, Farbe RAL 7016, 4 mm PC Platte</t>
  </si>
  <si>
    <t>Modell P3 - Innenmass B 3,6 x L 4,25 x H 1,94 mt, 2 Module, Profil 70/65, Farbe RAL 7016, 4 mm PC Platte</t>
  </si>
  <si>
    <t>Modell P3 - Innenmass B 3,6 x L 6,39 x H 2,03 mt, 3 Module, Profil 70/65, Farbe RAL 7016, 4 mm PC Platte</t>
  </si>
  <si>
    <t>Modell P3 - Innenmass B 3,6 x L 8,53 x H 2,12 mt, 4 Module, Profil 70/65, Farbe RAL 7016, 4 mm PC Platte</t>
  </si>
  <si>
    <t>Modell P3 - Innenmass B 3,6 x L 10,67 x H 2,21 mt, 5 Module, Profil 70/65, Farbe RAL 7016, 4 mm PC Platte</t>
  </si>
  <si>
    <t>Modell P3 - Innenmass B 3,6 x L 12,81 x H 2,3 mt, 6 Module, Profil 70/65, Farbe RAL 7016, 4 mm PC Platte</t>
  </si>
  <si>
    <t>Modell P3 - Innenmass B 3,6 x L 14,95 x H 2,39 mt, 7 Module, Profil 70/65, Farbe RAL 7016, 4 mm PC Platte</t>
  </si>
  <si>
    <t>Modell P3 - Innenmass B 3,6 x L 17,09 x H 2,48 mt, 8 Module, Profil 70/65, Farbe RAL 7016, 4 mm PC Platte</t>
  </si>
  <si>
    <t>Modell P3 - Innenmass B 3,6 x L 19,23 x H 2,57 mt, 9 Module, Profil 70/65, Farbe RAL 7016, 4 mm PC Platte</t>
  </si>
  <si>
    <t>Modell P3 - Innenmass B 3,85 x L 4,25 x H 1,95 mt, 2 Module, Profil 70/65, Farbe RAL 7016, 4 mm PC Platte</t>
  </si>
  <si>
    <t>Modell P3 - Innenmass B 3,85 x L 6,39 x H 2,04 mt, 3 Module, Profil 70/65, Farbe RAL 7016, 4 mm PC Platte</t>
  </si>
  <si>
    <t>Modell P3 - Innenmass B 3,85 x L 8,53 x H 2,13 mt, 4 Module, Profil 70/65, Farbe RAL 7016, 4 mm PC Platte</t>
  </si>
  <si>
    <t>Modell P3 - Innenmass B 3,85 x L 10,67 x H 2,22 mt, 5 Module, Profil 70/65, Farbe RAL 7016, 4 mm PC Platte</t>
  </si>
  <si>
    <t>Modell P3 - Innenmass B 3,85 x L 12,81 x H 2,31 mt, 6 Module, Profil 70/65, Farbe RAL 7016, 4 mm PC Platte</t>
  </si>
  <si>
    <t>Modell P3 - Innenmass B 3,85 x L 14,95 x H 2,4 mt, 7 Module, Profil 70/65, Farbe RAL 7016, 4 mm PC Platte</t>
  </si>
  <si>
    <t>Modell P3 - Innenmass B 3,85 x L 17,09 x H 2,49 mt, 8 Module, Profil 70/65, Farbe RAL 7016, 4 mm PC Platte</t>
  </si>
  <si>
    <t>Modell P3 - Innenmass B 3,85 x L 19,23 x H 2,58 mt, 9 Module, Profil 70/65, Farbe RAL 7016, 4 mm PC Platte</t>
  </si>
  <si>
    <t>Modell P3 - Innenmass B 4,1 x L 4,25 x H 1,95 mt, 2 Module, Profil 70/65, Farbe RAL 7016, 4 mm PC Platte</t>
  </si>
  <si>
    <t>Modell P3 - Innenmass B 4,1 x L 6,39 x H 2,04 mt, 3 Module, Profil 70/65, Farbe RAL 7016, 4 mm PC Platte</t>
  </si>
  <si>
    <t>Modell P3 - Innenmass B 4,1 x L 8,53 x H 2,13 mt, 4 Module, Profil 70/65, Farbe RAL 7016, 4 mm PC Platte</t>
  </si>
  <si>
    <t>Modell P3 - Innenmass B 4,1 x L 10,67 x H 2,22 mt, 5 Module, Profil 70/65, Farbe RAL 7016, 4 mm PC Platte</t>
  </si>
  <si>
    <t>Modell P3 - Innenmass B 4,1 x L 12,81 x H 2,31 mt, 6 Module, Profil 70/65, Farbe RAL 7016, 4 mm PC Platte</t>
  </si>
  <si>
    <t>Modell P3 - Innenmass B 4,1 x L 14,95 x H 2,4 mt, 7 Module, Profil 70/65, Farbe RAL 7016, 4 mm PC Platte</t>
  </si>
  <si>
    <t>Modell P3 - Innenmass B 4,1 x L 17,09 x H 2,49 mt, 8 Module, Profil 70/65, Farbe RAL 7016, 4 mm PC Platte</t>
  </si>
  <si>
    <t>Modell P3 - Innenmass B 4,1 x L 19,23 x H 2,58 mt, 9 Module, Profil 70/65, Farbe RAL 7016, 4 mm PC Platte</t>
  </si>
  <si>
    <t>Modell P3 - Innenmass B 4,35 x L 4,25 x H 1,96 mt, 2 Module, Profil 70/65, Farbe RAL 7016, 4 mm PC Platte</t>
  </si>
  <si>
    <t>Modell P3 - Innenmass B 4,35 x L 6,39 x H 2,05 mt, 3 Module, Profil 70/65, Farbe RAL 7016, 4 mm PC Platte</t>
  </si>
  <si>
    <t>Modell P3 - Innenmass B 4,35 x L 8,53 x H 2,14 mt, 4 Module, Profil 70/65, Farbe RAL 7016, 4 mm PC Platte</t>
  </si>
  <si>
    <t>Modell P3 - Innenmass B 4,35 x L 10,67 x H 2,23 mt, 5 Module, Profil 70/65, Farbe RAL 7016, 4 mm PC Platte</t>
  </si>
  <si>
    <t>Modell P3 - Innenmass B 4,35 x L 12,81 x H 2,32 mt, 6 Module, Profil 70/65, Farbe RAL 7016, 4 mm PC Platte</t>
  </si>
  <si>
    <t>Modell P3 - Innenmass B 4,35 x L 14,95 x H 2,41 mt, 7 Module, Profil 70/65, Farbe RAL 7016, 4 mm PC Platte</t>
  </si>
  <si>
    <t>Modell P3 - Innenmass B 4,35 x L 17,09 x H 2,5 mt, 8 Module, Profil 70/65, Farbe RAL 7016, 4 mm PC Platte</t>
  </si>
  <si>
    <t>Modell P3 - Innenmass B 4,35 x L 19,23 x H 2,59 mt, 9 Module, Profil 70/65, Farbe RAL 7016, 4 mm PC Platte</t>
  </si>
  <si>
    <t>Modell P3 - Innenmass B 4,6 x L 4,25 x H 1,97 mt, 2 Module, Profil 70/65, Farbe RAL 7016, 4 mm PC Platte</t>
  </si>
  <si>
    <t>Modell P3 - Innenmass B 4,6 x L 6,39 x H 2,06 mt, 3 Module, Profil 70/65, Farbe RAL 7016, 4 mm PC Platte</t>
  </si>
  <si>
    <t>Modell P3 - Innenmass B 4,6 x L 8,53 x H 2,15 mt, 4 Module, Profil 70/65, Farbe RAL 7016, 4 mm PC Platte</t>
  </si>
  <si>
    <t>Modell P3 - Innenmass B 4,6 x L 10,67 x H 2,24 mt, 5 Module, Profil 70/65, Farbe RAL 7016, 4 mm PC Platte</t>
  </si>
  <si>
    <t>Modell P3 - Innenmass B 4,6 x L 12,81 x H 2,33 mt, 6 Module, Profil 70/65, Farbe RAL 7016, 4 mm PC Platte</t>
  </si>
  <si>
    <t>Modell P3 - Innenmass B 4,6 x L 14,95 x H 2,42 mt, 7 Module, Profil 70/65, Farbe RAL 7016, 4 mm PC Platte</t>
  </si>
  <si>
    <t>Modell P3 - Innenmass B 4,6 x L 17,09 x H 2,51 mt, 8 Module, Profil 70/65, Farbe RAL 7016, 4 mm PC Platte</t>
  </si>
  <si>
    <t>Modell P3 - Innenmass B 4,6 x L 19,23 x H 2,6 mt, 9 Module, Profil 70/65, Farbe RAL 7016, 4 mm PC Platte</t>
  </si>
  <si>
    <t>Modell P3 - Innenmass B 4,85 x L 4,25 x H 1,97 mt, 2 Module, Profil 70/65, Farbe RAL 7016, 4 mm PC Platte</t>
  </si>
  <si>
    <t>Modell P3 - Innenmass B 4,85 x L 6,39 x H 2,06 mt, 3 Module, Profil 70/65, Farbe RAL 7016, 4 mm PC Platte</t>
  </si>
  <si>
    <t>Modell P3 - Innenmass B 4,85 x L 8,53 x H 2,15 mt, 4 Module, Profil 70/65, Farbe RAL 7016, 4 mm PC Platte</t>
  </si>
  <si>
    <t>Modell P3 - Innenmass B 4,85 x L 10,67 x H 2,24 mt, 5 Module, Profil 70/65, Farbe RAL 7016, 4 mm PC Platte</t>
  </si>
  <si>
    <t>Modell P3 - Innenmass B 4,85 x L 12,81 x H 2,33 mt, 6 Module, Profil 70/65, Farbe RAL 7016, 4 mm PC Platte</t>
  </si>
  <si>
    <t>Modell P3 - Innenmass B 4,85 x L 14,95 x H 2,42 mt, 7 Module, Profil 70/65, Farbe RAL 7016, 4 mm PC Platte</t>
  </si>
  <si>
    <t>Modell P3 - Innenmass B 4,85 x L 17,09 x H 2,51 mt, 8 Module, Profil 70/65, Farbe RAL 7016, 4 mm PC Platte</t>
  </si>
  <si>
    <t>Modell P3 - Innenmass B 4,85 x L 19,23 x H 2,6 mt, 9 Module, Profil 70/65, Farbe RAL 7016, 4 mm PC Platte</t>
  </si>
  <si>
    <t>Modell P3 - Innenmass B 5,1 x L 4,25 x H 1,98 mt, 2 Module, Profil 70/65, Farbe RAL 7016, 4 mm PC Platte</t>
  </si>
  <si>
    <t>Modell P3 - Innenmass B 5,1 x L 6,39 x H 2,07 mt, 3 Module, Profil 70/65, Farbe RAL 7016, 4 mm PC Platte</t>
  </si>
  <si>
    <t>Modell P3 - Innenmass B 5,1 x L 8,53 x H 2,16 mt, 4 Module, Profil 70/65, Farbe RAL 7016, 4 mm PC Platte</t>
  </si>
  <si>
    <t>Modell P3 - Innenmass B 5,1 x L 10,67 x H 2,25 mt, 5 Module, Profil 70/65, Farbe RAL 7016, 4 mm PC Platte</t>
  </si>
  <si>
    <t>Modell P3 - Innenmass B 5,1 x L 12,81 x H 2,34 mt, 6 Module, Profil 70/65, Farbe RAL 7016, 4 mm PC Platte</t>
  </si>
  <si>
    <t>Modell P3 - Innenmass B 5,1 x L 14,95 x H 2,43 mt, 7 Module, Profil 70/65, Farbe RAL 7016, 4 mm PC Platte</t>
  </si>
  <si>
    <t>Modell P3 - Innenmass B 5,1 x L 17,09 x H 2,52 mt, 8 Module, Profil 70/65, Farbe RAL 7016, 4 mm PC Platte</t>
  </si>
  <si>
    <t>Modell P3 - Innenmass B 5,1 x L 19,23 x H 2,61 mt, 9 Module, Profil 70/65, Farbe RAL 7016, 4 mm PC Platte</t>
  </si>
  <si>
    <t>Modell P3 - Innenmass B 5,35 x L 4,25 x H 1,99 mt, 2 Module, Profil 70/65, Farbe RAL 7016, 4 mm PC Platte</t>
  </si>
  <si>
    <t>Modell P3 - Innenmass B 5,35 x L 6,39 x H 2,08 mt, 3 Module, Profil 70/65, Farbe RAL 7016, 4 mm PC Platte</t>
  </si>
  <si>
    <t>Modell P3 - Innenmass B 5,35 x L 8,53 x H 2,17 mt, 4 Module, Profil 70/65, Farbe RAL 7016, 4 mm PC Platte</t>
  </si>
  <si>
    <t>Modell P3 - Innenmass B 5,35 x L 10,67 x H 2,26 mt, 5 Module, Profil 70/65, Farbe RAL 7016, 4 mm PC Platte</t>
  </si>
  <si>
    <t>Modell P3 - Innenmass B 5,35 x L 12,81 x H 2,35 mt, 6 Module, Profil 70/65, Farbe RAL 7016, 4 mm PC Platte</t>
  </si>
  <si>
    <t>Modell P3 - Innenmass B 5,35 x L 14,95 x H 2,44 mt, 7 Module, Profil 70/65, Farbe RAL 7016, 4 mm PC Platte</t>
  </si>
  <si>
    <t>Modell P3 - Innenmass B 5,35 x L 17,09 x H 2,53 mt, 8 Module, Profil 70/65, Farbe RAL 7016, 4 mm PC Platte</t>
  </si>
  <si>
    <t>Modell P3 - Innenmass B 5,35 x L 19,23 x H 2,62 mt, 9 Module, Profil 70/65, Farbe RAL 7016, 4 mm PC Platte</t>
  </si>
  <si>
    <t>Modell P3 - Innenmass B 5,6 x L 4,25 x H 1,99 mt, 2 Module, Profil 70/65, Farbe RAL 7016, 4 mm PC Platte</t>
  </si>
  <si>
    <t>Modell P3 - Innenmass B 5,6 x L 6,39 x H 2,08 mt, 3 Module, Profil 70/65, Farbe RAL 7016, 4 mm PC Platte</t>
  </si>
  <si>
    <t>Modell P3 - Innenmass B 5,6 x L 8,53 x H 2,17 mt, 4 Module, Profil 70/65, Farbe RAL 7016, 4 mm PC Platte</t>
  </si>
  <si>
    <t>Modell P3 - Innenmass B 5,6 x L 10,67 x H 2,26 mt, 5 Module, Profil 70/65, Farbe RAL 7016, 4 mm PC Platte</t>
  </si>
  <si>
    <t>Modell P3 - Innenmass B 5,6 x L 12,81 x H 2,35 mt, 6 Module, Profil 70/65, Farbe RAL 7016, 4 mm PC Platte</t>
  </si>
  <si>
    <t>Modell P3 - Innenmass B 5,6 x L 14,95 x H 2,44 mt, 7 Module, Profil 70/65, Farbe RAL 7016, 4 mm PC Platte</t>
  </si>
  <si>
    <t>Modell P3 - Innenmass B 5,6 x L 17,09 x H 2,53 mt, 8 Module, Profil 70/65, Farbe RAL 7016, 4 mm PC Platte</t>
  </si>
  <si>
    <t>Modell P3 - Innenmass B 5,6 x L 19,23 x H 2,62 mt, 9 Module, Profil 70/65, Farbe RAL 7016, 4 mm PC Platte</t>
  </si>
  <si>
    <t>Modell P3 - Innenmass B 5,85 x L 4,25 x H 2 mt, 2 Module, Profil 70/65, Farbe RAL 7016, 4 mm PC Platte</t>
  </si>
  <si>
    <t>Modell P3 - Innenmass B 5,85 x L 6,39 x H 2,09 mt, 3 Module, Profil 70/65, Farbe RAL 7016, 4 mm PC Platte</t>
  </si>
  <si>
    <t>Modell P3 - Innenmass B 5,85 x L 8,53 x H 2,18 mt, 4 Module, Profil 70/65, Farbe RAL 7016, 4 mm PC Platte</t>
  </si>
  <si>
    <t>Modell P3 - Innenmass B 5,85 x L 10,67 x H 2,27 mt, 5 Module, Profil 70/65, Farbe RAL 7016, 4 mm PC Platte</t>
  </si>
  <si>
    <t>Modell P3 - Innenmass B 5,85 x L 12,81 x H 2,36 mt, 6 Module, Profil 70/65, Farbe RAL 7016, 4 mm PC Platte</t>
  </si>
  <si>
    <t>Modell P3 - Innenmass B 5,85 x L 14,95 x H 2,45 mt, 7 Module, Profil 70/65, Farbe RAL 7016, 4 mm PC Platte</t>
  </si>
  <si>
    <t>Modell P3 - Innenmass B 5,85 x L 17,09 x H 2,54 mt, 8 Module, Profil 70/65, Farbe RAL 7016, 4 mm PC Platte</t>
  </si>
  <si>
    <t>Modell P3 - Innenmass B 5,85 x L 19,23 x H 2,63 mt, 9 Module, Profil 70/65, Farbe RAL 7016, 4 mm PC Platte</t>
  </si>
  <si>
    <t>Modell P3 - Innenmass B 6,1 x L 4,25 x H 2 mt, 2 Module, Profil 70/65, Farbe RAL 7016, 4 mm PC Platte</t>
  </si>
  <si>
    <t>Modell P3 - Innenmass B 6,1 x L 6,39 x H 2,09 mt, 3 Module, Profil 70/65, Farbe RAL 7016, 4 mm PC Platte</t>
  </si>
  <si>
    <t>Modell P3 - Innenmass B 6,1 x L 8,53 x H 2,18 mt, 4 Module, Profil 70/65, Farbe RAL 7016, 4 mm PC Platte</t>
  </si>
  <si>
    <t>Modell P3 - Innenmass B 6,1 x L 10,67 x H 2,27 mt, 5 Module, Profil 70/65, Farbe RAL 7016, 4 mm PC Platte</t>
  </si>
  <si>
    <t>Modell P3 - Innenmass B 6,1 x L 12,81 x H 2,36 mt, 6 Module, Profil 70/65, Farbe RAL 7016, 4 mm PC Platte</t>
  </si>
  <si>
    <t>Modell P3 - Innenmass B 6,1 x L 14,95 x H 2,45 mt, 7 Module, Profil 70/65, Farbe RAL 7016, 4 mm PC Platte</t>
  </si>
  <si>
    <t>Modell P3 - Innenmass B 6,1 x L 17,09 x H 2,54 mt, 8 Module, Profil 70/65, Farbe RAL 7016, 4 mm PC Platte</t>
  </si>
  <si>
    <t>Modell P3 - Innenmass B 6,1 x L 19,23 x H 2,63 mt, 9 Module, Profil 70/65, Farbe RAL 7016, 4 mm PC Platte</t>
  </si>
  <si>
    <t>Modell P3 - Innenmass B 6,35 x L 4,25 x H 2,01 mt, 2 Module, Profil 70/65, Farbe RAL 7016, 4 mm PC Platte</t>
  </si>
  <si>
    <t>Modell P3 - Innenmass B 6,35 x L 6,39 x H 2,1 mt, 3 Module, Profil 70/65, Farbe RAL 7016, 4 mm PC Platte</t>
  </si>
  <si>
    <t>Modell P3 - Innenmass B 6,35 x L 8,53 x H 2,19 mt, 4 Module, Profil 70/65, Farbe RAL 7016, 4 mm PC Platte</t>
  </si>
  <si>
    <t>Modell P3 - Innenmass B 6,35 x L 10,67 x H 2,28 mt, 5 Module, Profil 70/65, Farbe RAL 7016, 4 mm PC Platte</t>
  </si>
  <si>
    <t>Modell P3 - Innenmass B 6,35 x L 12,81 x H 2,37 mt, 6 Module, Profil 70/65, Farbe RAL 7016, 4 mm PC Platte</t>
  </si>
  <si>
    <t>Modell P3 - Innenmass B 6,35 x L 14,95 x H 2,46 mt, 7 Module, Profil 70/65, Farbe RAL 7016, 4 mm PC Platte</t>
  </si>
  <si>
    <t>Modell P3 - Innenmass B 6,35 x L 17,09 x H 2,55 mt, 8 Module, Profil 70/65, Farbe RAL 7016, 4 mm PC Platte</t>
  </si>
  <si>
    <t>Modell P3 - Innenmass B 6,35 x L 19,23 x H 2,64 mt, 9 Module, Profil 70/65, Farbe RAL 7016, 4 mm PC Platte</t>
  </si>
  <si>
    <t>Modell P3 - Innenmass B 6,6 x L 4,25 x H 2,02 mt, 2 Module, Profil 70/65, Farbe RAL 7016, 4 mm PC Platte</t>
  </si>
  <si>
    <t>Modell P3 - Innenmass B 6,6 x L 6,39 x H 2,11 mt, 3 Module, Profil 70/65, Farbe RAL 7016, 4 mm PC Platte</t>
  </si>
  <si>
    <t>Modell P3 - Innenmass B 6,6 x L 8,53 x H 2,2 mt, 4 Module, Profil 70/65, Farbe RAL 7016, 4 mm PC Platte</t>
  </si>
  <si>
    <t>Modell P3 - Innenmass B 6,6 x L 10,67 x H 2,29 mt, 5 Module, Profil 70/65, Farbe RAL 7016, 4 mm PC Platte</t>
  </si>
  <si>
    <t>Modell P3 - Innenmass B 6,6 x L 12,81 x H 2,38 mt, 6 Module, Profil 70/65, Farbe RAL 7016, 4 mm PC Platte</t>
  </si>
  <si>
    <t>Modell P3 - Innenmass B 6,6 x L 14,95 x H 2,47 mt, 7 Module, Profil 70/65, Farbe RAL 7016, 4 mm PC Platte</t>
  </si>
  <si>
    <t>Modell P3 - Innenmass B 6,6 x L 17,09 x H 2,56 mt, 8 Module, Profil 70/65, Farbe RAL 7016, 4 mm PC Platte</t>
  </si>
  <si>
    <t>Modell P3 - Innenmass B 6,6 x L 19,23 x H 2,65 mt, 9 Module, Profil 70/65, Farbe RAL 7016, 4 mm PC Platte</t>
  </si>
  <si>
    <t>Modell P3 - Innenmass B 6,85 x L 4,25 x H 2,02 mt, 2 Module, Profil 70/65, Farbe RAL 7016, 4 mm PC Platte</t>
  </si>
  <si>
    <t>Modell P3 - Innenmass B 6,85 x L 6,39 x H 2,11 mt, 3 Module, Profil 70/65, Farbe RAL 7016, 4 mm PC Platte</t>
  </si>
  <si>
    <t>Modell P3 - Innenmass B 6,85 x L 8,53 x H 2,2 mt, 4 Module, Profil 70/65, Farbe RAL 7016, 4 mm PC Platte</t>
  </si>
  <si>
    <t>Modell P3 - Innenmass B 6,85 x L 10,67 x H 2,29 mt, 5 Module, Profil 70/65, Farbe RAL 7016, 4 mm PC Platte</t>
  </si>
  <si>
    <t>Modell P3 - Innenmass B 6,85 x L 12,81 x H 2,38 mt, 6 Module, Profil 70/65, Farbe RAL 7016, 4 mm PC Platte</t>
  </si>
  <si>
    <t>Modell P3 - Innenmass B 6,85 x L 14,95 x H 2,47 mt, 7 Module, Profil 70/65, Farbe RAL 7016, 4 mm PC Platte</t>
  </si>
  <si>
    <t>Modell P3 - Innenmass B 6,85 x L 17,09 x H 2,56 mt, 8 Module, Profil 70/65, Farbe RAL 7016, 4 mm PC Platte</t>
  </si>
  <si>
    <t>Modell P3 - Innenmass B 6,85 x L 19,23 x H 2,65 mt, 9 Module, Profil 70/65, Farbe RAL 7016, 4 mm PC Platte</t>
  </si>
  <si>
    <t>Modell P3 - Innenmass B 7,1 x L 4,25 x H 2,03 mt, 2 Module, Profil 70/65, Farbe RAL 7016, 4 mm PC Platte</t>
  </si>
  <si>
    <t>Modell P3 - Innenmass B 7,1 x L 6,39 x H 2,12 mt, 3 Module, Profil 70/65, Farbe RAL 7016, 4 mm PC Platte</t>
  </si>
  <si>
    <t>Modell P3 - Innenmass B 7,1 x L 8,53 x H 2,21 mt, 4 Module, Profil 70/65, Farbe RAL 7016, 4 mm PC Platte</t>
  </si>
  <si>
    <t>Modell P3 - Innenmass B 7,1 x L 10,67 x H 2,3 mt, 5 Module, Profil 70/65, Farbe RAL 7016, 4 mm PC Platte</t>
  </si>
  <si>
    <t>Modell P3 - Innenmass B 7,1 x L 12,81 x H 2,39 mt, 6 Module, Profil 70/65, Farbe RAL 7016, 4 mm PC Platte</t>
  </si>
  <si>
    <t>Modell P3 - Innenmass B 7,1 x L 14,95 x H 2,48 mt, 7 Module, Profil 70/65, Farbe RAL 7016, 4 mm PC Platte</t>
  </si>
  <si>
    <t>Modell P3 - Innenmass B 7,1 x L 17,09 x H 2,57 mt, 8 Module, Profil 70/65, Farbe RAL 7016, 4 mm PC Platte</t>
  </si>
  <si>
    <t>Modell P3 - Innenmass B 7,1 x L 19,23 x H 2,66 mt, 9 Module, Profil 70/65, Farbe RAL 7016, 4 mm PC Platte</t>
  </si>
  <si>
    <t>Sonderbestellung Prestige P3 - lt. Angebot Nr.: inkl. Skizze</t>
  </si>
  <si>
    <t>Modell P5 - Innenmass B 2,35 x L 4,25 x H 2,29 mt, 2 Module, Profil 70/65, Farbe RAL 7016, PC 4 mm</t>
  </si>
  <si>
    <t>Modell P5 - Innenmass B 2,35 x L 6,39 x H 2,38 mt, 3 Module, Profil 70/65, Farbe RAL 7016, PC 4 mm</t>
  </si>
  <si>
    <t>Modell P5 - Innenmass B 2,35 x L 8,53 x H 2,47 mt, 4 Module, Profil 70/65, Farbe RAL 7016, PC 4 mm</t>
  </si>
  <si>
    <t>Modell P5 - Innenmass B 2,35 x L 10,67 x H 2,56 mt, 5 Module, Profil 70/65, Farbe RAL 7016, PC 4 mm</t>
  </si>
  <si>
    <t>Modell P5 - Innenmass B 2,35 x L 12,81 x H 2,65 mt, 6 Module, Profil 70/65, Farbe RAL 7016, PC 4 mm</t>
  </si>
  <si>
    <t>Modell P5 - Innenmass B 2,35 x L 14,95 x H 2,74 mt, 7 Module, Profil 70/65, Farbe RAL 7016, PC 4 mm</t>
  </si>
  <si>
    <t>Modell P5 - Innenmass B 2,6 x L 4,25 x H 2,34 mt, 2 Module, Profil 70/65, Farbe RAL 7016, PC 4 mm</t>
  </si>
  <si>
    <t>Modell P5 - Innenmass B 2,6 x L 6,39 x H 2,43 mt, 3 Module, Profil 70/65, Farbe RAL 7016, PC 4 mm</t>
  </si>
  <si>
    <t>Modell P5 - Innenmass B 2,6 x L 8,53 x H 2,52 mt, 4 Module, Profil 70/65, Farbe RAL 7016, PC 4 mm</t>
  </si>
  <si>
    <t>Modell P5 - Innenmass B 2,6 x L 10,67 x H 2,61 mt, 5 Module, Profil 70/65, Farbe RAL 7016, PC 4 mm</t>
  </si>
  <si>
    <t>Modell P5 - Innenmass B 2,6 x L 12,81 x H 2,7 mt, 6 Module, Profil 70/65, Farbe RAL 7016, PC 4 mm</t>
  </si>
  <si>
    <t>Modell P5 - Innenmass B 2,6 x L 14,95 x H 2,79 mt, 7 Module, Profil 70/65, Farbe RAL 7016, PC 4 mm</t>
  </si>
  <si>
    <t>Modell P5 - Innenmass B 2,85 x L 4,25 x H 2,39 mt, 2 Module, Profil 70/65, Farbe RAL 7016, PC 4 mm</t>
  </si>
  <si>
    <t>Modell P5 - Innenmass B 2,85 x L 6,39 x H 2,48 mt, 3 Module, Profil 70/65, Farbe RAL 7016, PC 4 mm</t>
  </si>
  <si>
    <t>Modell P5 - Innenmass B 2,85 x L 8,53 x H 2,57 mt, 4 Module, Profil 70/65, Farbe RAL 7016, PC 4 mm</t>
  </si>
  <si>
    <t>Modell P5 - Innenmass B 2,85 x L 10,67 x H 2,66 mt, 5 Module, Profil 70/65, Farbe RAL 7016, PC 4 mm</t>
  </si>
  <si>
    <t>Modell P5 - Innenmass B 2,85 x L 12,81 x H 2,75 mt, 6 Module, Profil 70/65, Farbe RAL 7016, PC 4 mm</t>
  </si>
  <si>
    <t>Modell P5 - Innenmass B 2,85 x L 14,95 x H 2,84 mt, 7 Module, Profil 70/65, Farbe RAL 7016, PC 4 mm</t>
  </si>
  <si>
    <t>Modell P5 - Innenmass B 3,1 x L 4,25 x H 2,44 mt, 2 Module, Profil 70/65, Farbe RAL 7016, PC 4 mm</t>
  </si>
  <si>
    <t>Modell P5 - Innenmass B 3,1 x L 6,39 x H 2,53 mt, 3 Module, Profil 70/65, Farbe RAL 7016, PC 4 mm</t>
  </si>
  <si>
    <t>Modell P5 - Innenmass B 3,1 x L 8,53 x H 2,62 mt, 4 Module, Profil 70/65, Farbe RAL 7016, PC 4 mm</t>
  </si>
  <si>
    <t>Modell P5 - Innenmass B 3,1 x L 10,67 x H 2,71 mt, 5 Module, Profil 70/65, Farbe RAL 7016, PC 4 mm</t>
  </si>
  <si>
    <t>Modell P5 - Innenmass B 3,1 x L 12,81 x H 2,8 mt, 6 Module, Profil 70/65, Farbe RAL 7016, PC 4 mm</t>
  </si>
  <si>
    <t>Modell P5 - Innenmass B 3,1 x L 14,95 x H 2,89 mt, 7 Module, Profil 70/65, Farbe RAL 7016, PC 4 mm</t>
  </si>
  <si>
    <t>Modell P5 - Innenmass B 3,1 x L 17,09 x H 2,98 mt, 8 Module, Profil 70/65, Farbe RAL 7016, PC 4 mm</t>
  </si>
  <si>
    <t>Modell P5 - Innenmass B 3,1 x L 19,23 x H 3,07 mt, 9 Module, Profil 70/65, Farbe RAL 7016, PC 4 mm</t>
  </si>
  <si>
    <t>Modell P5 - Innenmass B 3,35 x L 4,25 x H 2,49 mt, 2 Module, Profil 70/65, Farbe RAL 7016, PC 4 mm</t>
  </si>
  <si>
    <t>Modell P5 - Innenmass B 3,35 x L 6,39 x H 2,58 mt, 3 Module, Profil 70/65, Farbe RAL 7016, PC 4 mm</t>
  </si>
  <si>
    <t>Modell P5 - Innenmass B 3,35 x L 8,53 x H 2,67 mt, 4 Module, Profil 70/65, Farbe RAL 7016, PC 4 mm</t>
  </si>
  <si>
    <t>Modell P5 - Innenmass B 3,35 x L 10,67 x H 2,76 mt, 5 Module, Profil 70/65, Farbe RAL 7016, PC 4 mm</t>
  </si>
  <si>
    <t>Modell P5 - Innenmass B 3,35 x L 12,81 x H 2,85 mt, 6 Module, Profil 70/65, Farbe RAL 7016, PC 4 mm</t>
  </si>
  <si>
    <t>Modell P5 - Innenmass B 3,35 x L 14,95 x H 2,94 mt, 7 Module, Profil 70/65, Farbe RAL 7016, PC 4 mm</t>
  </si>
  <si>
    <t>Modell P5 - Innenmass B 3,35 x L 17,09 x H 3,03 mt, 8 Module, Profil 70/65, Farbe RAL 7016, PC 4 mm</t>
  </si>
  <si>
    <t>Modell P5 - Innenmass B 3,35 x L 19,23 x H 3,12 mt, 9 Module, Profil 70/65, Farbe RAL 7016, PC 4 mm</t>
  </si>
  <si>
    <t>Modell P5 - Innenmass B 3,6 x L 4,25 x H 2,54 mt, 2 Module, Profil 70/65, Farbe RAL 7016, PC 4 mm</t>
  </si>
  <si>
    <t>Modell P5 - Innenmass B 3,6 x L 6,39 x H 2,63 mt, 3 Module, Profil 70/65, Farbe RAL 7016, PC 4 mm</t>
  </si>
  <si>
    <t>Modell P5 - Innenmass B 3,6 x L 8,53 x H 2,72 mt, 4 Module, Profil 70/65, Farbe RAL 7016, PC 4 mm</t>
  </si>
  <si>
    <t>Modell P5 - Innenmass B 3,6 x L 10,67 x H 2,81 mt, 5 Module, Profil 70/65, Farbe RAL 7016, PC 4 mm</t>
  </si>
  <si>
    <t>Modell P5 - Innenmass B 3,6 x L 12,81 x H 2,9 mt, 6 Module, Profil 70/65, Farbe RAL 7016, PC 4 mm</t>
  </si>
  <si>
    <t>Modell P5 - Innenmass B 3,6 x L 14,95 x H 2,99 mt, 7 Module, Profil 70/65, Farbe RAL 7016, PC 4 mm</t>
  </si>
  <si>
    <t>Modell P5 - Innenmass B 3,6 x L 17,09 x H 3,08 mt, 8 Module, Profil 70/65, Farbe RAL 7016, PC 4 mm</t>
  </si>
  <si>
    <t>Modell P5 - Innenmass B 3,6 x L 19,23 x H 3,17 mt, 9 Module, Profil 70/65, Farbe RAL 7016, PC 4 mm</t>
  </si>
  <si>
    <t>Modell P5 - Innenmass B 3,85 x L 4,25 x H 2,59 mt, 2 Module, Profil 70/65, Farbe RAL 7016, PC 4 mm</t>
  </si>
  <si>
    <t>Modell P5 - Innenmass B 3,85 x L 6,39 x H 2,68 mt, 3 Module, Profil 70/65, Farbe RAL 7016, PC 4 mm</t>
  </si>
  <si>
    <t>Modell P5 - Innenmass B 3,85 x L 8,53 x H 2,77 mt, 4 Module, Profil 70/65, Farbe RAL 7016, PC 4 mm</t>
  </si>
  <si>
    <t>Modell P5 - Innenmass B 3,85 x L 10,67 x H 2,86 mt, 5 Module, Profil 70/65, Farbe RAL 7016, PC 4 mm</t>
  </si>
  <si>
    <t>Modell P5 - Innenmass B 3,85 x L 12,81 x H 2,95 mt, 6 Module, Profil 70/65, Farbe RAL 7016, PC 4 mm</t>
  </si>
  <si>
    <t>Modell P5 - Innenmass B 3,85 x L 14,95 x H 3,04 mt, 7 Module, Profil 70/65, Farbe RAL 7016, PC 4 mm</t>
  </si>
  <si>
    <t>Modell P5 - Innenmass B 3,85 x L 17,09 x H 3,13 mt, 8 Module, Profil 70/65, Farbe RAL 7016, PC 4 mm</t>
  </si>
  <si>
    <t>Modell P5 - Innenmass B 3,85 x L 19,23 x H 3,22 mt, 9 Module, Profil 70/65, Farbe RAL 7016, PC 4 mm</t>
  </si>
  <si>
    <t>Modell P5 - Innenmass B 4,1 x L 4,25 x H 2,64 mt, 2 Module, Profil 70/65, Farbe RAL 7016, PC 4 mm</t>
  </si>
  <si>
    <t>Modell P5 - Innenmass B 4,1 x L 6,39 x H 2,73 mt, 3 Module, Profil 70/65, Farbe RAL 7016, PC 4 mm</t>
  </si>
  <si>
    <t>Modell P5 - Innenmass B 4,1 x L 8,53 x H 2,82 mt, 4 Module, Profil 70/65, Farbe RAL 7016, PC 4 mm</t>
  </si>
  <si>
    <t>Modell P5 - Innenmass B 4,1 x L 10,67 x H 2,91 mt, 5 Module, Profil 70/65, Farbe RAL 7016, PC 4 mm</t>
  </si>
  <si>
    <t>Modell P5 - Innenmass B 4,1 x L 12,81 x H 3 mt, 6 Module, Profil 70/65, Farbe RAL 7016, PC 4 mm</t>
  </si>
  <si>
    <t>Modell P5 - Innenmass B 4,1 x L 14,95 x H 3,09 mt, 7 Module, Profil 70/65, Farbe RAL 7016, PC 4 mm</t>
  </si>
  <si>
    <t>Modell P5 - Innenmass B 4,1 x L 17,09 x H 3,18 mt, 8 Module, Profil 70/65, Farbe RAL 7016, PC 4 mm</t>
  </si>
  <si>
    <t>Modell P5 - Innenmass B 4,1 x L 19,23 x H 3,27 mt, 9 Module, Profil 70/65, Farbe RAL 7016, PC 4 mm</t>
  </si>
  <si>
    <t>Modell P5 - Innenmass B 4,35 x L 4,25 x H 2,69 mt, 2 Module, Profil 70/65, Farbe RAL 7016, PC 4 mm</t>
  </si>
  <si>
    <t>Modell P5 - Innenmass B 4,35 x L 6,39 x H 2,78 mt, 3 Module, Profil 70/65, Farbe RAL 7016, PC 4 mm</t>
  </si>
  <si>
    <t>Modell P5 - Innenmass B 4,35 x L 8,53 x H 2,87 mt, 4 Module, Profil 70/65, Farbe RAL 7016, PC 4 mm</t>
  </si>
  <si>
    <t>Modell P5 - Innenmass B 4,35 x L 10,67 x H 2,96 mt, 5 Module, Profil 70/65, Farbe RAL 7016, PC 4 mm</t>
  </si>
  <si>
    <t>Modell P5 - Innenmass B 4,35 x L 12,81 x H 3,05 mt, 6 Module, Profil 70/65, Farbe RAL 7016, PC 4 mm</t>
  </si>
  <si>
    <t>Modell P5 - Innenmass B 4,35 x L 14,95 x H 3,14 mt, 7 Module, Profil 70/65, Farbe RAL 7016, PC 4 mm</t>
  </si>
  <si>
    <t>Modell P5 - Innenmass B 4,35 x L 17,09 x H 3,23 mt, 8 Module, Profil 70/65, Farbe RAL 7016, PC 4 mm</t>
  </si>
  <si>
    <t>Modell P5 - Innenmass B 4,35 x L 19,23 x H 3,32 mt, 9 Module, Profil 70/65, Farbe RAL 7016, PC 4 mm</t>
  </si>
  <si>
    <t>Modell P5 - Innenmass B 4,6 x L 4,25 x H 2,74 mt, 2 Module, Profil 70/65, Farbe RAL 7016, PC 4 mm</t>
  </si>
  <si>
    <t>Modell P5 - Innenmass B 4,6 x L 6,39 x H 2,83 mt, 3 Module, Profil 70/65, Farbe RAL 7016, PC 4 mm</t>
  </si>
  <si>
    <t>Modell P5 - Innenmass B 4,6 x L 8,53 x H 2,92 mt, 4 Module, Profil 70/65, Farbe RAL 7016, PC 4 mm</t>
  </si>
  <si>
    <t>Modell P5 - Innenmass B 4,6 x L 10,67 x H 3,01 mt, 5 Module, Profil 70/65, Farbe RAL 7016, PC 4 mm</t>
  </si>
  <si>
    <t>Modell P5 - Innenmass B 4,6 x L 12,81 x H 3,1 mt, 6 Module, Profil 70/65, Farbe RAL 7016, PC 4 mm</t>
  </si>
  <si>
    <t>Modell P5 - Innenmass B 4,6 x L 14,95 x H 3,19 mt, 7 Module, Profil 70/65, Farbe RAL 7016, PC 4 mm</t>
  </si>
  <si>
    <t>Modell P5 - Innenmass B 4,6 x L 17,09 x H 3,28 mt, 8 Module, Profil 70/65, Farbe RAL 7016, PC 4 mm</t>
  </si>
  <si>
    <t>Modell P5 - Innenmass B 4,6 x L 19,23 x H 3,37 mt, 9 Module, Profil 70/65, Farbe RAL 7016, PC 4 mm</t>
  </si>
  <si>
    <t>Modell P5 - Innenmass B 4,85 x L 4,25 x H 2,79 mt, 2 Module, Profil 70/65, Farbe RAL 7016, PC 4 mm</t>
  </si>
  <si>
    <t>Modell P5 - Innenmass B 4,85 x L 6,39 x H 2,88 mt, 3 Module, Profil 70/65, Farbe RAL 7016, PC 4 mm</t>
  </si>
  <si>
    <t>Modell P5 - Innenmass B 4,85 x L 8,53 x H 2,97 mt, 4 Module, Profil 70/65, Farbe RAL 7016, PC 4 mm</t>
  </si>
  <si>
    <t>Modell P5 - Innenmass B 4,85 x L 10,67 x H 3,06 mt, 5 Module, Profil 70/65, Farbe RAL 7016, PC 4 mm</t>
  </si>
  <si>
    <t>Modell P5 - Innenmass B 4,85 x L 12,81 x H 3,15 mt, 6 Module, Profil 70/65, Farbe RAL 7016, PC 4 mm</t>
  </si>
  <si>
    <t>Modell P5 - Innenmass B 4,85 x L 14,95 x H 3,24 mt, 7 Module, Profil 70/65, Farbe RAL 7016, PC 4 mm</t>
  </si>
  <si>
    <t>Modell P5 - Innenmass B 4,85 x L 17,09 x H 3,33 mt, 8 Module, Profil 70/65, Farbe RAL 7016, PC 4 mm</t>
  </si>
  <si>
    <t>Modell P5 - Innenmass B 4,85 x L 19,23 x H 3,42 mt, 9 Module, Profil 70/65, Farbe RAL 7016, PC 4 mm</t>
  </si>
  <si>
    <t>Sonderbestellung Prestige P5 - lt. Angebot Nr.: inkl. Skizze</t>
  </si>
  <si>
    <t>Modell P7 - Innenmass B 3,1 x L 4,25 x H 0,56 mt, 2 Module, Profil 70/65, Farbe RAL 7016, PC 4 mm</t>
  </si>
  <si>
    <t>Modell P7 - Innenmass B 3,1 x L 4,73 x H 0,55 mt, 2 Module, Profil 70/65, Farbe RAL 7016, PC 4 mm</t>
  </si>
  <si>
    <t>Modell P7 - Innenmass B 3,1 x L 6,39 x H 0,64 mt, 3 Module, Profil 70/65, Farbe RAL 7016, PC 4 mm</t>
  </si>
  <si>
    <t>Modell P7 - Innenmass B 3,1 x L 7,11 x H 0,64 mt, 3 Module, Profil 70/65, Farbe RAL 7016, PC 4 mm</t>
  </si>
  <si>
    <t>Modell P7 - Innenmass B 3,1 x L 8,53 x H 0,73 mt, 4 Module, Profil 70/65, Farbe RAL 7016, PC 4 mm</t>
  </si>
  <si>
    <t>Modell P7 - Innenmass B 3,1 x L 9,49 x H 0,73 mt, 4 Module, Profil 70/65, Farbe RAL 7016, PC 4 mm</t>
  </si>
  <si>
    <t>Modell P7 - Innenmass B 3,1 x L 10,67 x H 0,82 mt, 5 Module, Profil 70/65, Farbe RAL 7016, PC 4 mm</t>
  </si>
  <si>
    <t>Modell P7 - Innenmass B 3,1 x L 11,87 x H 0,82 mt, 5 Module, Profil 70/65, Farbe RAL 7016, PC 4 mm</t>
  </si>
  <si>
    <t>Modell P7 - Innenmass B 3,1 x L 12,81 x H 0,91 mt, 6 Module, Profil 70/65, Farbe RAL 7016, PC 4 mm</t>
  </si>
  <si>
    <t>Modell P7 - Innenmass B 3,1 x L 14,95 x H 1 mt, 7 Module, Profil 70/65, Farbe RAL 7016, PC 4 mm</t>
  </si>
  <si>
    <t>Modell P7 - Innenmass B 3,1 x L 17,09 x H 1,09 mt, 8 Module, Profil 70/65, Farbe RAL 7016, PC 4 mm</t>
  </si>
  <si>
    <t>Modell P7 - Innenmass B 3,1 x L 19,23 x H 1,18 mt, 9 Module, Profil 70/65, Farbe RAL 7016, PC 4 mm</t>
  </si>
  <si>
    <t>Modell P7 - Innenmass B 3,35 x L 4,25 x H 0,56 mt, 2 Module, Profil 70/65, Farbe RAL 7016, PC 4 mm</t>
  </si>
  <si>
    <t>Modell P7 - Innenmass B 3,35 x L 4,73 x H 0,56 mt, 2 Module, Profil 70/65, Farbe RAL 7016, PC 4 mm</t>
  </si>
  <si>
    <t>Modell P7 - Innenmass B 3,35 x L 6,39 x H 0,65 mt, 3 Module, Profil 70/65, Farbe RAL 7016, PC 4 mm</t>
  </si>
  <si>
    <t>Modell P7 - Innenmass B 3,35 x L 7,11 x H 0,65 mt, 3 Module, Profil 70/65, Farbe RAL 7016, PC 4 mm</t>
  </si>
  <si>
    <t>Modell P7 - Innenmass B 3,35 x L 8,53 x H 0,74 mt, 4 Module, Profil 70/65, Farbe RAL 7016, PC 4 mm</t>
  </si>
  <si>
    <t>Modell P7 - Innenmass B 3,35 x L 9,49 x H 0,74 mt, 4 Module, Profil 70/65, Farbe RAL 7016, PC 4 mm</t>
  </si>
  <si>
    <t>Modell P7 - Innenmass B 3,35 x L 10,67 x H 0,83 mt, 5 Module, Profil 70/65, Farbe RAL 7016, PC 4 mm</t>
  </si>
  <si>
    <t>Modell P7 - Innenmass B 3,35 x L 11,87 x H 0,83 mt, 5 Module, Profil 70/65, Farbe RAL 7016, PC 4 mm</t>
  </si>
  <si>
    <t>Modell P7 - Innenmass B 3,35 x L 12,81 x H 0,92 mt, 6 Module, Profil 70/65, Farbe RAL 7016, PC 4 mm</t>
  </si>
  <si>
    <t>Modell P7 - Innenmass B 3,35 x L 14,95 x H 1,01 mt, 7 Module, Profil 70/65, Farbe RAL 7016, PC 4 mm</t>
  </si>
  <si>
    <t>Modell P7 - Innenmass B 3,35 x L 17,09 x H 1,1 mt, 8 Module, Profil 70/65, Farbe RAL 7016, PC 4 mm</t>
  </si>
  <si>
    <t>Modell P7 - Innenmass B 3,35 x L 19,23 x H 1,19 mt, 9 Module, Profil 70/65, Farbe RAL 7016, PC 4 mm</t>
  </si>
  <si>
    <t>Modell P7 - Innenmass B 3,6 x L 4,25 x H 0,57 mt, 2 Module, Profil 70/65, Farbe RAL 7016, PC 4 mm</t>
  </si>
  <si>
    <t>Modell P7 - Innenmass B 3,6 x L 4,73 x H 0,57 mt, 2 Module, Profil 70/65, Farbe RAL 7016, PC 4 mm</t>
  </si>
  <si>
    <t>Modell P7 - Innenmass B 3,6 x L 6,39 x H 0,66 mt, 3 Module, Profil 70/65, Farbe RAL 7016, PC 4 mm</t>
  </si>
  <si>
    <t>Modell P7 - Innenmass B 3,6 x L 7,11 x H 0,66 mt, 3 Module, Profil 70/65, Farbe RAL 7016, PC 4 mm</t>
  </si>
  <si>
    <t>Modell P7 - Innenmass B 3,6 x L 8,53 x H 0,75 mt, 4 Module, Profil 70/65, Farbe RAL 7016, PC 4 mm</t>
  </si>
  <si>
    <t>Modell P7 - Innenmass B 3,6 x L 9,49 x H 0,75 mt, 4 Module, Profil 70/65, Farbe RAL 7016, PC 4 mm</t>
  </si>
  <si>
    <t>Modell P7 - Innenmass B 3,6 x L 10,67 x H 0,84 mt, 5 Module, Profil 70/65, Farbe RAL 7016, PC 4 mm</t>
  </si>
  <si>
    <t>Modell P7 - Innenmass B 3,6 x L 11,87 x H 0,84 mt, 5 Module, Profil 70/65, Farbe RAL 7016, PC 4 mm</t>
  </si>
  <si>
    <t>Modell P7 - Innenmass B 3,6 x L 12,81 x H 0,93 mt, 6 Module, Profil 70/65, Farbe RAL 7016, PC 4 mm</t>
  </si>
  <si>
    <t>Modell P7 - Innenmass B 3,6 x L 14,95 x H 1,02 mt, 7 Module, Profil 70/65, Farbe RAL 7016, PC 4 mm</t>
  </si>
  <si>
    <t>Modell P7 - Innenmass B 3,6 x L 17,09 x H 1,11 mt, 8 Module, Profil 70/65, Farbe RAL 7016, PC 4 mm</t>
  </si>
  <si>
    <t>Modell P7 - Innenmass B 3,6 x L 19,23 x H 1,2 mt, 9 Module, Profil 70/65, Farbe RAL 7016, PC 4 mm</t>
  </si>
  <si>
    <t>Modell P7 - Innenmass B 3,85 x L 4,25 x H 0,57 mt, 2 Module, Profil 70/65, Farbe RAL 7016, PC 4 mm</t>
  </si>
  <si>
    <t>Modell P7 - Innenmass B 3,85 x L 4,73 x H 0,57 mt, 2 Module, Profil 70/65, Farbe RAL 7016, PC 4 mm</t>
  </si>
  <si>
    <t>Modell P7 - Innenmass B 3,85 x L 6,39 x H 0,66 mt, 3 Module, Profil 70/65, Farbe RAL 7016, PC 4 mm</t>
  </si>
  <si>
    <t>Modell P7 - Innenmass B 3,85 x L 7,11 x H 0,66 mt, 3 Module, Profil 70/65, Farbe RAL 7016, PC 4 mm</t>
  </si>
  <si>
    <t>Modell P7 - Innenmass B 3,85 x L 8,53 x H 0,75 mt, 4 Module, Profil 70/65, Farbe RAL 7016, PC 4 mm</t>
  </si>
  <si>
    <t>Modell P7 - Innenmass B 3,85 x L 9,49 x H 0,75 mt, 4 Module, Profil 70/65, Farbe RAL 7016, PC 4 mm</t>
  </si>
  <si>
    <t>Modell P7 - Innenmass B 3,85 x L 10,67 x H 0,84 mt, 5 Module, Profil 70/65, Farbe RAL 7016, PC 4 mm</t>
  </si>
  <si>
    <t>Modell P7 - Innenmass B 3,85 x L 11,87 x H 0,84 mt, 5 Module, Profil 70/65, Farbe RAL 7016, PC 4 mm</t>
  </si>
  <si>
    <t>Modell P7 - Innenmass B 3,85 x L 12,81 x H 0,93 mt, 6 Module, Profil 70/65, Farbe RAL 7016, PC 4 mm</t>
  </si>
  <si>
    <t>Modell P7 - Innenmass B 3,85 x L 14,95 x H 1,02 mt, 7 Module, Profil 70/65, Farbe RAL 7016, PC 4 mm</t>
  </si>
  <si>
    <t>Modell P7 - Innenmass B 3,85 x L 17,09 x H 1,11 mt, 8 Module, Profil 70/65, Farbe RAL 7016, PC 4 mm</t>
  </si>
  <si>
    <t>Modell P7 - Innenmass B 3,85 x L 19,23 x H 1,2 mt, 9 Module, Profil 70/65, Farbe RAL 7016, PC 4 mm</t>
  </si>
  <si>
    <t>Modell P7 - Innenmass B 4,1 x L 4,25 x H 0,58 mt, 2 Module, Profil 70/65, Farbe RAL 7016, PC 4 mm</t>
  </si>
  <si>
    <t>Modell P7 - Innenmass B 4,1 x L 4,73 x H 0,58 mt, 2 Module, Profil 70/65, Farbe RAL 7016, PC 4 mm</t>
  </si>
  <si>
    <t>Modell P7 - Innenmass B 4,1 x L 6,39 x H 0,67 mt, 3 Module, Profil 70/65, Farbe RAL 7016, PC 4 mm</t>
  </si>
  <si>
    <t>Modell P7 - Innenmass B 4,1 x L 7,11 x H 0,67 mt, 3 Module, Profil 70/65, Farbe RAL 7016, PC 4 mm</t>
  </si>
  <si>
    <t>Modell P7 - Innenmass B 4,1 x L 8,53 x H 0,76 mt, 4 Module, Profil 70/65, Farbe RAL 7016, PC 4 mm</t>
  </si>
  <si>
    <t>Modell P7 - Innenmass B 4,1 x L 9,49 x H 0,76 mt, 4 Module, Profil 70/65, Farbe RAL 7016, PC 4 mm</t>
  </si>
  <si>
    <t>Modell P7 - Innenmass B 4,1 x L 10,67 x H 0,85 mt, 5 Module, Profil 70/65, Farbe RAL 7016, PC 4 mm</t>
  </si>
  <si>
    <t>Modell P7 - Innenmass B 4,1 x L 11,87 x H 0,85 mt, 5 Module, Profil 70/65, Farbe RAL 7016, PC 4 mm</t>
  </si>
  <si>
    <t>Modell P7 - Innenmass B 4,1 x L 12,81 x H 0,94 mt, 6 Module, Profil 70/65, Farbe RAL 7016, PC 4 mm</t>
  </si>
  <si>
    <t>Modell P7 - Innenmass B 4,1 x L 14,95 x H 1,03 mt, 7 Module, Profil 70/65, Farbe RAL 7016, PC 4 mm</t>
  </si>
  <si>
    <t>Modell P7 - Innenmass B 4,1 x L 17,09 x H 1,12 mt, 8 Module, Profil 70/65, Farbe RAL 7016, PC 4 mm</t>
  </si>
  <si>
    <t>Modell P7 - Innenmass B 4,1 x L 19,23 x H 1,21 mt, 9 Module, Profil 70/65, Farbe RAL 7016, PC 4 mm</t>
  </si>
  <si>
    <t>Modell P7 - Innenmass B 4,35 x L 4,25 x H 0,58 mt, 2 Module, Profil 70/65, Farbe RAL 7016, PC 4 mm</t>
  </si>
  <si>
    <t>Modell P7 - Innenmass B 4,35 x L 4,73 x H 0,58 mt, 2 Module, Profil 70/65, Farbe RAL 7016, PC 4 mm</t>
  </si>
  <si>
    <t>Modell P7 - Innenmass B 4,35 x L 6,39 x H 0,67 mt, 3 Module, Profil 70/65, Farbe RAL 7016, PC 4 mm</t>
  </si>
  <si>
    <t>Modell P7 - Innenmass B 4,35 x L 7,11 x H 0,67 mt, 3 Module, Profil 70/65, Farbe RAL 7016, PC 4 mm</t>
  </si>
  <si>
    <t>Modell P7 - Innenmass B 4,35 x L 8,53 x H 0,76 mt, 4 Module, Profil 70/65, Farbe RAL 7016, PC 4 mm</t>
  </si>
  <si>
    <t>Modell P7 - Innenmass B 4,35 x L 9,49 x H 0,76 mt, 4 Module, Profil 70/65, Farbe RAL 7016, PC 4 mm</t>
  </si>
  <si>
    <t>Modell P7 - Innenmass B 4,35 x L 10,67 x H 0,85 mt, 5 Module, Profil 70/65, Farbe RAL 7016, PC 4 mm</t>
  </si>
  <si>
    <t>Modell P7 - Innenmass B 4,35 x L 11,87 x H 0,85 mt, 5 Module, Profil 70/65, Farbe RAL 7016, PC 4 mm</t>
  </si>
  <si>
    <t>Modell P7 - Innenmass B 4,35 x L 12,81 x H 0,94 mt, 6 Module, Profil 70/65, Farbe RAL 7016, PC 4 mm</t>
  </si>
  <si>
    <t>Modell P7 - Innenmass B 4,35 x L 14,95 x H 1,03 mt, 7 Module, Profil 70/65, Farbe RAL 7016, PC 4 mm</t>
  </si>
  <si>
    <t>Modell P7 - Innenmass B 4,35 x L 17,09 x H 1,12 mt, 8 Module, Profil 70/65, Farbe RAL 7016, PC 4 mm</t>
  </si>
  <si>
    <t>Modell P7 - Innenmass B 4,35 x L 19,23 x H 1,21 mt, 9 Module, Profil 70/65, Farbe RAL 7016, PC 4 mm</t>
  </si>
  <si>
    <t>Modell P7 - Innenmass B 4,6 x L 4,25 x H 0,59 mt, 2 Module, Profil 70/65, Farbe RAL 7016, PC 4 mm</t>
  </si>
  <si>
    <t>Modell P7 - Innenmass B 4,6 x L 4,73 x H 0,59 mt, 2 Module, Profil 70/65, Farbe RAL 7016, PC 4 mm</t>
  </si>
  <si>
    <t>Modell P7 - Innenmass B 4,6 x L 6,39 x H 0,68 mt, 3 Module, Profil 70/65, Farbe RAL 7016, PC 4 mm</t>
  </si>
  <si>
    <t>Modell P7 - Innenmass B 4,6 x L 7,11 x H 0,68 mt, 3 Module, Profil 70/65, Farbe RAL 7016, PC 4 mm</t>
  </si>
  <si>
    <t>Modell P7 - Innenmass B 4,6 x L 8,53 x H 0,77 mt, 4 Module, Profil 70/65, Farbe RAL 7016, PC 4 mm</t>
  </si>
  <si>
    <t>Modell P7 - Innenmass B 4,6 x L 9,49 x H 0,77 mt, 4 Module, Profil 70/65, Farbe RAL 7016, PC 4 mm</t>
  </si>
  <si>
    <t>Modell P7 - Innenmass B 4,6 x L 10,67 x H 0,86 mt, 5 Module, Profil 70/65, Farbe RAL 7016, PC 4 mm</t>
  </si>
  <si>
    <t>Modell P7 - Innenmass B 4,6 x L 11,87 x H 0,86 mt, 5 Module, Profil 70/65, Farbe RAL 7016, PC 4 mm</t>
  </si>
  <si>
    <t>Modell P7 - Innenmass B 4,6 x L 12,81 x H 0,95 mt, 6 Module, Profil 70/65, Farbe RAL 7016, PC 4 mm</t>
  </si>
  <si>
    <t>Modell P7 - Innenmass B 4,6 x L 14,95 x H 1,04 mt, 7 Module, Profil 70/65, Farbe RAL 7016, PC 4 mm</t>
  </si>
  <si>
    <t>Modell P7 - Innenmass B 4,6 x L 17,09 x H 1,13 mt, 8 Module, Profil 70/65, Farbe RAL 7016, PC 4 mm</t>
  </si>
  <si>
    <t>Modell P7 - Innenmass B 4,6 x L 19,23 x H 1,22 mt, 9 Module, Profil 70/65, Farbe RAL 7016, PC 4 mm</t>
  </si>
  <si>
    <t>Modell P7 - Innenmass B 4,85 x L 4,25 x H 0,6 mt, 2 Module, Profil 70/65, Farbe RAL 7016, PC 4 mm</t>
  </si>
  <si>
    <t>Modell P7 - Innenmass B 4,85 x L 4,73 x H 0,6 mt, 2 Module, Profil 70/65, Farbe RAL 7016, PC 4 mm</t>
  </si>
  <si>
    <t>Modell P7 - Innenmass B 4,85 x L 6,39 x H 0,69 mt, 3 Module, Profil 70/65, Farbe RAL 7016, PC 4 mm</t>
  </si>
  <si>
    <t>Modell P7 - Innenmass B 4,85 x L 7,11 x H 0,69 mt, 3 Module, Profil 70/65, Farbe RAL 7016, PC 4 mm</t>
  </si>
  <si>
    <t>Modell P7 - Innenmass B 4,85 x L 8,53 x H 0,78 mt, 4 Module, Profil 70/65, Farbe RAL 7016, PC 4 mm</t>
  </si>
  <si>
    <t>Modell P7 - Innenmass B 4,85 x L 9,49 x H 0,78 mt, 4 Module, Profil 70/65, Farbe RAL 7016, PC 4 mm</t>
  </si>
  <si>
    <t>Modell P7 - Innenmass B 4,85 x L 10,67 x H 0,87 mt, 5 Module, Profil 70/65, Farbe RAL 7016, PC 4 mm</t>
  </si>
  <si>
    <t>Modell P7 - Innenmass B 4,85 x L 11,87 x H 0,87 mt, 5 Module, Profil 70/65, Farbe RAL 7016, PC 4 mm</t>
  </si>
  <si>
    <t>Modell P7 - Innenmass B 4,85 x L 12,81 x H 0,96 mt, 6 Module, Profil 70/65, Farbe RAL 7016, PC 4 mm</t>
  </si>
  <si>
    <t>Modell P7 - Innenmass B 4,85 x L 14,95 x H 1,05 mt, 7 Module, Profil 70/65, Farbe RAL 7016, PC 4 mm</t>
  </si>
  <si>
    <t>Modell P7 - Innenmass B 4,85 x L 17,09 x H 1,14 mt, 8 Module, Profil 70/65, Farbe RAL 7016, PC 4 mm</t>
  </si>
  <si>
    <t>Modell P7 - Innenmass B 4,85 x L 19,23 x H 1,23 mt, 9 Module, Profil 70/65, Farbe RAL 7016, PC 4 mm</t>
  </si>
  <si>
    <t>Modell P7 - Innenmass B 5,1 x L 4,25 x H 0,6 mt, 2 Module, Profil 70/65, Farbe RAL 7016, PC 4 mm</t>
  </si>
  <si>
    <t>Modell P7 - Innenmass B 5,1 x L 4,73 x H 0,6 mt, 2 Module, Profil 70/65, Farbe RAL 7016, PC 4 mm</t>
  </si>
  <si>
    <t>Modell P7 - Innenmass B 5,1 x L 6,39 x H 0,69 mt, 3 Module, Profil 70/65, Farbe RAL 7016, PC 4 mm</t>
  </si>
  <si>
    <t>Modell P7 - Innenmass B 5,1 x L 7,11 x H 0,69 mt, 3 Module, Profil 70/65, Farbe RAL 7016, PC 4 mm</t>
  </si>
  <si>
    <t>Modell P7 - Innenmass B 5,1 x L 8,53 x H 0,78 mt, 4 Module, Profil 70/65, Farbe RAL 7016, PC 4 mm</t>
  </si>
  <si>
    <t>Modell P7 - Innenmass B 5,1 x L 9,49 x H 0,78 mt, 4 Module, Profil 70/65, Farbe RAL 7016, PC 4 mm</t>
  </si>
  <si>
    <t>Modell P7 - Innenmass B 5,1 x L 10,67 x H 0,87 mt, 5 Module, Profil 70/65, Farbe RAL 7016, PC 4 mm</t>
  </si>
  <si>
    <t>Modell P7 - Innenmass B 5,1 x L 11,87 x H 0,87 mt, 5 Module, Profil 70/65, Farbe RAL 7016, PC 4 mm</t>
  </si>
  <si>
    <t>Modell P7 - Innenmass B 5,1 x L 12,81 x H 0,96 mt, 6 Module, Profil 70/65, Farbe RAL 7016, PC 4 mm</t>
  </si>
  <si>
    <t>Modell P7 - Innenmass B 5,1 x L 14,95 x H 1,05 mt, 7 Module, Profil 70/65, Farbe RAL 7016, PC 4 mm</t>
  </si>
  <si>
    <t>Modell P7 - Innenmass B 5,1 x L 17,09 x H 1,14 mt, 8 Module, Profil 70/65, Farbe RAL 7016, PC 4 mm</t>
  </si>
  <si>
    <t>Modell P7 - Innenmass B 5,1 x L 19,23 x H 1,23 mt, 9 Module, Profil 70/65, Farbe RAL 7016, PC 4 mm</t>
  </si>
  <si>
    <t>Modell P7 - Innenmass B 5,35 x L 4,25 x H 0,61 mt, 2 Module, Profil 70/65, Farbe RAL 7016, PC 4 mm</t>
  </si>
  <si>
    <t>Modell P7 - Innenmass B 5,35 x L 4,73 x H 0,61 mt, 2 Module, Profil 70/65, Farbe RAL 7016, PC 4 mm</t>
  </si>
  <si>
    <t>Modell P7 - Innenmass B 5,35 x L 6,39 x H 0,7 mt, 3 Module, Profil 70/65, Farbe RAL 7016, PC 4 mm</t>
  </si>
  <si>
    <t>Modell P7 - Innenmass B 5,35 x L 7,11 x H 0,7 mt, 3 Module, Profil 70/65, Farbe RAL 7016, PC 4 mm</t>
  </si>
  <si>
    <t>Modell P7 - Innenmass B 5,35 x L 8,53 x H 0,79 mt, 4 Module, Profil 70/65, Farbe RAL 7016, PC 4 mm</t>
  </si>
  <si>
    <t>Modell P7 - Innenmass B 5,35 x L 9,49 x H 0,79 mt, 4 Module, Profil 70/65, Farbe RAL 7016, PC 4 mm</t>
  </si>
  <si>
    <t>Modell P7 - Innenmass B 5,35 x L 10,67 x H 0,88 mt, 5 Module, Profil 70/65, Farbe RAL 7016, PC 4 mm</t>
  </si>
  <si>
    <t>Modell P7 - Innenmass B 5,35 x L 11,87 x H 0,88 mt, 5 Module, Profil 70/65, Farbe RAL 7016, PC 4 mm</t>
  </si>
  <si>
    <t>Modell P7 - Innenmass B 5,35 x L 12,81 x H 0,97 mt, 6 Module, Profil 70/65, Farbe RAL 7016, PC 4 mm</t>
  </si>
  <si>
    <t>Modell P7 - Innenmass B 5,35 x L 14,95 x H 1,06 mt, 7 Module, Profil 70/65, Farbe RAL 7016, PC 4 mm</t>
  </si>
  <si>
    <t>Modell P7 - Innenmass B 5,35 x L 17,09 x H 1,15 mt, 8 Module, Profil 70/65, Farbe RAL 7016, PC 4 mm</t>
  </si>
  <si>
    <t>Modell P7 - Innenmass B 5,35 x L 19,23 x H 1,24 mt, 9 Module, Profil 70/65, Farbe RAL 7016, PC 4 mm</t>
  </si>
  <si>
    <t>Modell P7 - Innenmass B 5,6 x L 4,25 x H 0,62 mt, 2 Module, Profil 70/65, Farbe RAL 7016, PC 4 mm</t>
  </si>
  <si>
    <t>Modell P7 - Innenmass B 5,6 x L 4,73 x H 0,62 mt, 2 Module, Profil 70/65, Farbe RAL 7016, PC 4 mm</t>
  </si>
  <si>
    <t>Modell P7 - Innenmass B 5,6 x L 6,39 x H 0,71 mt, 3 Module, Profil 70/65, Farbe RAL 7016, PC 4 mm</t>
  </si>
  <si>
    <t>Modell P7 - Innenmass B 5,6 x L 7,11 x H 0,71 mt, 3 Module, Profil 70/65, Farbe RAL 7016, PC 4 mm</t>
  </si>
  <si>
    <t>Modell P7 - Innenmass B 5,6 x L 8,53 x H 0,8 mt, 4 Module, Profil 70/65, Farbe RAL 7016, PC 4 mm</t>
  </si>
  <si>
    <t>Modell P7 - Innenmass B 5,6 x L 9,49 x H 0,8 mt, 4 Module, Profil 70/65, Farbe RAL 7016, PC 4 mm</t>
  </si>
  <si>
    <t>Modell P7 - Innenmass B 5,6 x L 10,67 x H 0,89 mt, 5 Module, Profil 70/65, Farbe RAL 7016, PC 4 mm</t>
  </si>
  <si>
    <t>Modell P7 - Innenmass B 5,6 x L 11,87 x H 0,89 mt, 5 Module, Profil 70/65, Farbe RAL 7016, PC 4 mm</t>
  </si>
  <si>
    <t>Modell P7 - Innenmass B 5,6 x L 12,81 x H 0,98 mt, 6 Module, Profil 70/65, Farbe RAL 7016, PC 4 mm</t>
  </si>
  <si>
    <t>Modell P7 - Innenmass B 5,6 x L 14,95 x H 1,07 mt, 7 Module, Profil 70/65, Farbe RAL 7016, PC 4 mm</t>
  </si>
  <si>
    <t>Modell P7 - Innenmass B 5,6 x L 17,09 x H 1,16 mt, 8 Module, Profil 70/65, Farbe RAL 7016, PC 4 mm</t>
  </si>
  <si>
    <t>Modell P7 - Innenmass B 5,6 x L 19,23 x H 1,25 mt, 9 Module, Profil 70/65, Farbe RAL 7016, PC 4 mm</t>
  </si>
  <si>
    <t>Modell P7 - Innenmass B 5,85 x L 4,25 x H 0,62 mt, 2 Module, Profil 70/65, Farbe RAL 7016, PC 4 mm</t>
  </si>
  <si>
    <t>Modell P7 - Innenmass B 5,85 x L 4,73 x H 0,62 mt, 2 Module, Profil 70/65, Farbe RAL 7016, PC 4 mm</t>
  </si>
  <si>
    <t>Modell P7 - Innenmass B 5,85 x L 6,39 x H 0,71 mt, 3 Module, Profil 70/65, Farbe RAL 7016, PC 4 mm</t>
  </si>
  <si>
    <t>Modell P7 - Innenmass B 5,85 x L 7,11 x H 0,71 mt, 3 Module, Profil 70/65, Farbe RAL 7016, PC 4 mm</t>
  </si>
  <si>
    <t>Modell P7 - Innenmass B 5,85 x L 8,53 x H 0,8 mt, 4 Module, Profil 70/65, Farbe RAL 7016, PC 4 mm</t>
  </si>
  <si>
    <t>Modell P7 - Innenmass B 5,85 x L 9,49 x H 0,8 mt, 4 Module, Profil 70/65, Farbe RAL 7016, PC 4 mm</t>
  </si>
  <si>
    <t>Modell P7 - Innenmass B 5,85 x L 10,67 x H 0,89 mt, 5 Module, Profil 70/65, Farbe RAL 7016, PC 4 mm</t>
  </si>
  <si>
    <t>Modell P7 - Innenmass B 5,85 x L 11,87 x H 0,89 mt, 5 Module, Profil 70/65, Farbe RAL 7016, PC 4 mm</t>
  </si>
  <si>
    <t>Modell P7 - Innenmass B 5,85 x L 12,81 x H 0,98 mt, 6 Module, Profil 70/65, Farbe RAL 7016, PC 4 mm</t>
  </si>
  <si>
    <t>Modell P7 - Innenmass B 5,85 x L 14,95 x H 1,07 mt, 7 Module, Profil 70/65, Farbe RAL 7016, PC 4 mm</t>
  </si>
  <si>
    <t>Modell P7 - Innenmass B 5,85 x L 17,09 x H 1,16 mt, 8 Module, Profil 70/65, Farbe RAL 7016, PC 4 mm</t>
  </si>
  <si>
    <t>Modell P7 - Innenmass B 5,85 x L 19,23 x H 1,25 mt, 9 Module, Profil 70/65, Farbe RAL 7016, PC 4 mm</t>
  </si>
  <si>
    <t>Modell P7 - Innenmass B 6,1 x L 4,25 x H 0,63 mt, 2 Module, Profil 70/65, Farbe RAL 7016, PC 4 mm</t>
  </si>
  <si>
    <t>Modell P7 - Innenmass B 6,1 x L 4,73 x H 0,63 mt, 2 Module, Profil 70/65, Farbe RAL 7016, PC 4 mm</t>
  </si>
  <si>
    <t>Modell P7 - Innenmass B 6,1 x L 6,39 x H 0,72 mt, 3 Module, Profil 70/65, Farbe RAL 7016, PC 4 mm</t>
  </si>
  <si>
    <t>Modell P7 - Innenmass B 6,1 x L 7,11 x H 0,72 mt, 3 Module, Profil 70/65, Farbe RAL 7016, PC 4 mm</t>
  </si>
  <si>
    <t>Modell P7 - Innenmass B 6,1 x L 8,53 x H 0,81 mt, 4 Module, Profil 70/65, Farbe RAL 7016, PC 4 mm</t>
  </si>
  <si>
    <t>Modell P7 - Innenmass B 6,1 x L 9,49 x H 0,81 mt, 4 Module, Profil 70/65, Farbe RAL 7016, PC 4 mm</t>
  </si>
  <si>
    <t>Modell P7 - Innenmass B 6,1 x L 10,67 x H 0,9 mt, 5 Module, Profil 70/65, Farbe RAL 7016, PC 4 mm</t>
  </si>
  <si>
    <t>Modell P7 - Innenmass B 6,1 x L 11,87 x H 0,9 mt, 5 Module, Profil 70/65, Farbe RAL 7016, PC 4 mm</t>
  </si>
  <si>
    <t>Modell P7 - Innenmass B 6,1 x L 12,81 x H 0,99 mt, 6 Module, Profil 70/65, Farbe RAL 7016, PC 4 mm</t>
  </si>
  <si>
    <t>Modell P7 - Innenmass B 6,1 x L 14,95 x H 1,08 mt, 7 Module, Profil 70/65, Farbe RAL 7016, PC 4 mm</t>
  </si>
  <si>
    <t>Modell P7 - Innenmass B 6,1 x L 17,09 x H 1,17 mt, 8 Module, Profil 70/65, Farbe RAL 7016, PC 4 mm</t>
  </si>
  <si>
    <t>Modell P7 - Innenmass B 6,1 x L 19,23 x H 1,26 mt, 9 Module, Profil 70/65, Farbe RAL 7016, PC 4 mm</t>
  </si>
  <si>
    <t>Modell P7 - Innenmass B 6,35 x L 4,25 x H 0,64 mt, 2 Module, Profil 70/65, Farbe RAL 7016, PC 4 mm</t>
  </si>
  <si>
    <t>Modell P7 - Innenmass B 6,35 x L 6,39 x H 0,73 mt, 3 Module, Profil 70/65, Farbe RAL 7016, PC 4 mm</t>
  </si>
  <si>
    <t>Modell P7 - Innenmass B 6,35 x L 8,53 x H 0,82 mt, 4 Module, Profil 70/65, Farbe RAL 7016, PC 4 mm</t>
  </si>
  <si>
    <t>Modell P7 - Innenmass B 6,35 x L 10,67 x H 0,91 mt, 5 Module, Profil 70/65, Farbe RAL 7016, PC 4 mm</t>
  </si>
  <si>
    <t>Modell P7 - Innenmass B 6,35 x L 12,81 x H 1 mt, 6 Module, Profil 70/65, Farbe RAL 7016, PC 4 mm</t>
  </si>
  <si>
    <t>Modell P7 - Innenmass B 6,35 x L 14,95 x H 1,09 mt, 7 Module, Profil 70/65, Farbe RAL 7016, PC 4 mm</t>
  </si>
  <si>
    <t>Modell P7 - Innenmass B 6,35 x L 17,09 x H 1,18 mt, 8 Module, Profil 70/65, Farbe RAL 7016, PC 4 mm</t>
  </si>
  <si>
    <t>Modell P7 - Innenmass B 6,35 x L 19,23 x H 1,27 mt, 9 Module, Profil 70/65, Farbe RAL 7016, PC 4 mm</t>
  </si>
  <si>
    <t>Modell P7 - Innenmass B 6,6 x L 4,25 x H 0,64 mt, 2 Module, Profil 70/65, Farbe RAL 7016, PC 4 mm</t>
  </si>
  <si>
    <t>Modell P7 - Innenmass B 6,6 x L 6,39 x H 0,73 mt, 3 Module, Profil 70/65, Farbe RAL 7016, PC 4 mm</t>
  </si>
  <si>
    <t>Modell P7 - Innenmass B 6,6 x L 8,53 x H 0,82 mt, 4 Module, Profil 70/65, Farbe RAL 7016, PC 4 mm</t>
  </si>
  <si>
    <t>Modell P7 - Innenmass B 6,6 x L 10,67 x H 0,91 mt, 5 Module, Profil 70/65, Farbe RAL 7016, PC 4 mm</t>
  </si>
  <si>
    <t>Modell P7 - Innenmass B 6,6 x L 12,81 x H 1 mt, 6 Module, Profil 70/65, Farbe RAL 7016, PC 4 mm</t>
  </si>
  <si>
    <t>Modell P7 - Innenmass B 6,6 x L 14,95 x H 1,09 mt, 7 Module, Profil 70/65, Farbe RAL 7016, PC 4 mm</t>
  </si>
  <si>
    <t>Modell P7 - Innenmass B 6,6 x L 17,09 x H 1,18 mt, 8 Module, Profil 70/65, Farbe RAL 7016, PC 4 mm</t>
  </si>
  <si>
    <t>Modell P7 - Innenmass B 6,6 x L 19,23 x H 1,27 mt, 9 Module, Profil 70/65, Farbe RAL 7016, PC 4 mm</t>
  </si>
  <si>
    <t>Modell P7 - Innenmass B 6,85 x L 4,25 x H 0,65 mt, 2 Module, Profil 70/65, Farbe RAL 7016, PC 4 mm</t>
  </si>
  <si>
    <t>Modell P7 - Innenmass B 6,85 x L 6,39 x H 0,74 mt, 3 Module, Profil 70/65, Farbe RAL 7016, PC 4 mm</t>
  </si>
  <si>
    <t>Modell P7 - Innenmass B 6,85 x L 8,53 x H 0,83 mt, 4 Module, Profil 70/65, Farbe RAL 7016, PC 4 mm</t>
  </si>
  <si>
    <t>Modell P7 - Innenmass B 6,85 x L 10,67 x H 0,92 mt, 5 Module, Profil 70/65, Farbe RAL 7016, PC 4 mm</t>
  </si>
  <si>
    <t>Modell P7 - Innenmass B 6,85 x L 12,81 x H 1,01 mt, 6 Module, Profil 70/65, Farbe RAL 7016, PC 4 mm</t>
  </si>
  <si>
    <t>Modell P7 - Innenmass B 6,85 x L 14,95 x H 1,1 mt, 7 Module, Profil 70/65, Farbe RAL 7016, PC 4 mm</t>
  </si>
  <si>
    <t>Modell P7 - Innenmass B 6,85 x L 17,09 x H 1,19 mt, 8 Module, Profil 70/65, Farbe RAL 7016, PC 4 mm</t>
  </si>
  <si>
    <t>Modell P7 - Innenmass B 6,85 x L 19,23 x H 1,28 mt, 9 Module, Profil 70/65, Farbe RAL 7016, PC 4 mm</t>
  </si>
  <si>
    <t>Modell P7 - Innenmass B 7,1 x L 4,25 x H 0,66 mt, 2 Module, Profil 70/65, Farbe RAL 7016, PC 4 mm</t>
  </si>
  <si>
    <t>Modell P7 - Innenmass B 7,1 x L 6,39 x H 0,75 mt, 3 Module, Profil 70/65, Farbe RAL 7016, PC 4 mm</t>
  </si>
  <si>
    <t>Modell P7 - Innenmass B 7,1 x L 8,53 x H 0,84 mt, 4 Module, Profil 70/65, Farbe RAL 7016, PC 4 mm</t>
  </si>
  <si>
    <t>Modell P7 - Innenmass B 7,1 x L 10,67 x H 0,93 mt, 5 Module, Profil 70/65, Farbe RAL 7016, PC 4 mm</t>
  </si>
  <si>
    <t>Modell P7 - Innenmass B 7,1 x L 12,81 x H 1,02 mt, 6 Module, Profil 70/65, Farbe RAL 7016, PC 4 mm</t>
  </si>
  <si>
    <t>Modell P7 - Innenmass B 7,1 x L 14,95 x H 1,11 mt, 7 Module, Profil 70/65, Farbe RAL 7016, PC 4 mm</t>
  </si>
  <si>
    <t>Modell P7 - Innenmass B 7,1 x L 17,09 x H 1,2 mt, 8 Module, Profil 70/65, Farbe RAL 7016, PC 4 mm</t>
  </si>
  <si>
    <t>Modell P7 - Innenmass B 7,1 x L 19,23 x H 1,29 mt, 9 Module, Profil 70/65, Farbe RAL 7016, PC 4 mm</t>
  </si>
  <si>
    <t>Sonderbestellung Prestige P7 - lt. Angebot Nr.: inkl. Skizze</t>
  </si>
  <si>
    <t>Modell P9 - Innenmass B 3,1 x L 4,25 x H 0,36 mt, 2 Module, Profil 70/65, Farbe RAL 7016, 4 mm PC Platte</t>
  </si>
  <si>
    <t>Modell P9 - Innenmass B 3,1 x L 4,73 x H 0,36 mt, 3 Module, Profil 70/65, Farbe RAL 7016, 4 mm PC Platte</t>
  </si>
  <si>
    <t>Modell P9 - Innenmass B 3,1 x L 6,39 x H 0,45 mt, 3 Module, Profil 70/65, Farbe RAL 7016, 4 mm PC Platte</t>
  </si>
  <si>
    <t>Modell P9 - Innenmass B 3,1 x L 7,11 x H 0,45 mt, 3 Module, Profil 70/65, Farbe RAL 7016, 4 mm PC Platte</t>
  </si>
  <si>
    <t>Modell P9 - Innenmass B 3,1 x L 8,53 x H 0,54 mt, 4 Module, Profil 70/65, Farbe RAL 7016, 4 mm PC Platte</t>
  </si>
  <si>
    <t>Modell P9 - Innenmass B 3,1 x L 9,49 x H 0,54 mt, 4 Module, Profil 70/65, Farbe RAL 7016, 4 mm PC Platte</t>
  </si>
  <si>
    <t>Modell P9 - Innenmass B 3,1 x L 10,67 x H 0,63 mt, 5 Module, Profil 70/65, Farbe RAL 7016, 4 mm PC Platte</t>
  </si>
  <si>
    <t>Modell P9 - Innenmass B 3,1 x L 11,87 x H 0,63 mt, 5 Module, Profil 70/65, Farbe RAL 7016, 4 mm PC Platte</t>
  </si>
  <si>
    <t>Modell P9 - Innenmass B 3,35 x L 4,25 x H 0,37 mt, 2 Module, Profil 70/65, Farbe RAL 7016, 4 mm PC Platte</t>
  </si>
  <si>
    <t>Modell P9 - Innenmass B 3,35 x L 4,73 x H 0,37 mt, 2 Module, Profil 70/65, Farbe RAL 7016, 4 mm PC Platte</t>
  </si>
  <si>
    <t>Modell P9 - Innenmass B 3,35 x L 6,39 x H 0,46 mt, 3 Module, Profil 70/65, Farbe RAL 7016, 4 mm PC Platte</t>
  </si>
  <si>
    <t>Modell P9 - Innenmass B 3,35 x L 7,11 x H 0,46 mt, 3 Module, Profil 70/65, Farbe RAL 7016, 4 mm PC Platte</t>
  </si>
  <si>
    <t>Modell P9 - Innenmass B 3,35 x L 8,53 x H 0,55 mt, 4 Module, Profil 70/65, Farbe RAL 7016, 4 mm PC Platte</t>
  </si>
  <si>
    <t>Modell P9 - Innenmass B 3,35 x L 9,49 x H 0,55 mt, 4 Module, Profil 70/65, Farbe RAL 7016, 4 mm PC Platte</t>
  </si>
  <si>
    <t>Modell P9 - Innenmass B 3,35 x L 10,67 x H 0,64 mt, 5 Module, Profil 70/65, Farbe RAL 7016, 4 mm PC Platte</t>
  </si>
  <si>
    <t>Modell P9 - Innenmass B 3,35 x L 11,87 x H 0,64 mt, 5 Module, Profil 70/65, Farbe RAL 7016, 4 mm PC Platte</t>
  </si>
  <si>
    <t>Modell P9 - Innenmass B 3,6 x L 4,25 x H 0,37 mt, 2 Module, Profil 70/65, Farbe RAL 7016, 4 mm PC Platte</t>
  </si>
  <si>
    <t>Modell P9 - Innenmass B 3,6 x L 4,73 x H 0,37 mt, 2 Module, Profil 70/65, Farbe RAL 7016, 4 mm PC Platte</t>
  </si>
  <si>
    <t>Modell P9 - Innenmass B 3,6 x L 6,39 x H 0,46 mt, 3 Module, Profil 70/65, Farbe RAL 7016, 4 mm PC Platte</t>
  </si>
  <si>
    <t>Modell P9 - Innenmass B 3,6 x L 7,11 x H 0,46 mt, 3 Module, Profil 70/65, Farbe RAL 7016, 4 mm PC Platte</t>
  </si>
  <si>
    <t>Modell P9 - Innenmass B 3,6 x L 8,53 x H 0,55 mt, 4 Module, Profil 70/65, Farbe RAL 7016, 4 mm PC Platte</t>
  </si>
  <si>
    <t>Modell P9 - Innenmass B 3,6 x L 9,49 x H 0,55 mt, 4 Module, Profil 70/65, Farbe RAL 7016, 4 mm PC Platte</t>
  </si>
  <si>
    <t>Modell P9 - Innenmass B 3,6 x L 10,67 x H 0,64 mt, 5 Module, Profil 70/65, Farbe RAL 7016, 4 mm PC Platte</t>
  </si>
  <si>
    <t>Modell P9 - Innenmass B 3,6 x L 11,87 x H 0,64 mt, 5 Module, Profil 70/65, Farbe RAL 7016, 4 mm PC Platte</t>
  </si>
  <si>
    <t>Modell P9 - Innenmass B 3,85 x L 4,25 x H 0,38 mt, 2 Module, Profil 70/65, Farbe RAL 7016, 4 mm PC Platte</t>
  </si>
  <si>
    <t>Modell P9 - Innenmass B 3,85 x L 4,73 x H 0,38 mt, 2 Module, Profil 70/65, Farbe RAL 7016, 4 mm PC Platte</t>
  </si>
  <si>
    <t>Modell P9 - Innenmass B 3,85 x L 6,39 x H 0,47 mt, 3 Module, Profil 70/65, Farbe RAL 7016, 4 mm PC Platte</t>
  </si>
  <si>
    <t>Modell P9 - Innenmass B 3,85 x L 7,11 x H 0,47 mt, 3 Module, Profil 70/65, Farbe RAL 7016, 4 mm PC Platte</t>
  </si>
  <si>
    <t>Modell P9 - Innenmass B 3,85 x L 8,53 x H 0,56 mt, 4 Module, Profil 70/65, Farbe RAL 7016, 4 mm PC Platte</t>
  </si>
  <si>
    <t>Modell P9 - Innenmass B 3,85 x L 9,49 x H 0,56 mt, 4 Module, Profil 70/65, Farbe RAL 7016, 4 mm PC Platte</t>
  </si>
  <si>
    <t>Modell P9 - Innenmass B 3,85 x L 10,67 x H 0,65 mt, 5 Module, Profil 70/65, Farbe RAL 7016, 4 mm PC Platte</t>
  </si>
  <si>
    <t>Modell P9 - Innenmass B 3,85 x L 11,87 x H 0,65 mt, 5 Module, Profil 70/65, Farbe RAL 7016, 4 mm PC Platte</t>
  </si>
  <si>
    <t>Modell P9 - Innenmass B 4,1 x L 4,25 x H 0,38 mt, 2 Module, Profil 70/65, Farbe RAL 7016, 4 mm PC Platte</t>
  </si>
  <si>
    <t>Modell P9 - Innenmass B 4,1 x L 4,73 x H 0,38 mt, 2 Module, Profil 70/65, Farbe RAL 7016, 4 mm PC Platte</t>
  </si>
  <si>
    <t>Modell P9 - Innenmass B 4,1 x L 6,39 x H 0,47 mt, 3 Module, Profil 70/65, Farbe RAL 7016, 4 mm PC Platte</t>
  </si>
  <si>
    <t>Modell P9 - Innenmass B 4,1 x L 7,11 x H 0,47 mt, 3 Module, Profil 70/65, Farbe RAL 7016, 4 mm PC Platte</t>
  </si>
  <si>
    <t>Modell P9 - Innenmass B 4,1 x L 8,53 x H 0,56 mt, 4 Module, Profil 70/65, Farbe RAL 7016, 4 mm PC Platte</t>
  </si>
  <si>
    <t>Modell P9 - Innenmass B 4,1 x L 9,49 x H 0,56 mt, 4 Module, Profil 70/65, Farbe RAL 7016, 4 mm PC Platte</t>
  </si>
  <si>
    <t>Modell P9 - Innenmass B 4,1 x L 10,67 x H 0,65 mt, 5 Module, Profil 70/65, Farbe RAL 7016, 4 mm PC Platte</t>
  </si>
  <si>
    <t>Modell P9 - Innenmass B 4,1 x L 11,87 x H 0,65 mt, 5 Module, Profil 70/65, Farbe RAL 7016, 4 mm PC Platte</t>
  </si>
  <si>
    <t>Modell P9 - Innenmass B 4,35 x L 4,25 x H 0,38 mt, 2 Module, Profil 70/65, Farbe RAL 7016, 4 mm PC Platte</t>
  </si>
  <si>
    <t>Modell P9 - Innenmass B 4,35 x L 4,73 x H 0,38 mt, 2 Module, Profil 70/65, Farbe RAL 7016, 4 mm PC Platte</t>
  </si>
  <si>
    <t>Modell P9 - Innenmass B 4,35 x L 6,39 x H 0,47 mt, 3 Module, Profil 70/65, Farbe RAL 7016, 4 mm PC Platte</t>
  </si>
  <si>
    <t>Modell P9 - Innenmass B 4,35 x L 7,11 x H 0,47 mt, 3 Module, Profil 70/65, Farbe RAL 7016, 4 mm PC Platte</t>
  </si>
  <si>
    <t>Modell P9 - Innenmass B 4,35 x L 8,53 x H 0,56 mt, 4 Module, Profil 70/65, Farbe RAL 7016, 4 mm PC Platte</t>
  </si>
  <si>
    <t>Modell P9 - Innenmass B 4,35 x L 9,49 x H 0,56 mt, 4 Module, Profil 70/65, Farbe RAL 7016, 4 mm PC Platte</t>
  </si>
  <si>
    <t>Modell P9 - Innenmass B 4,35 x L 10,67 x H 0,65 mt, 5 Module, Profil 70/65, Farbe RAL 7016, 4 mm PC Platte</t>
  </si>
  <si>
    <t>Modell P9 - Innenmass B 4,35 x L 11,87 x H 0,65 mt, 5 Module, Profil 70/65, Farbe RAL 7016, 4 mm PC Platte</t>
  </si>
  <si>
    <t>Modell P9 - Innenmass B 4,6 x L 4,25 x H 0,39 mt, 2 Module, Profil 70/65, Farbe RAL 7016, 4 mm PC Platte</t>
  </si>
  <si>
    <t>Modell P9 - Innenmass B 4,6 x L 4,73 x H 0,39 mt, 2 Module, Profil 70/65, Farbe RAL 7016, 4 mm PC Platte</t>
  </si>
  <si>
    <t>Modell P9 - Innenmass B 4,6 x L 6,39 x H 0,48 mt, 3 Module, Profil 70/65, Farbe RAL 7016, 4 mm PC Platte</t>
  </si>
  <si>
    <t>Modell P9 - Innenmass B 4,6 x L 7,11 x H 0,48 mt, 3 Module, Profil 70/65, Farbe RAL 7016, 4 mm PC Platte</t>
  </si>
  <si>
    <t>Modell P9 - Innenmass B 4,6 x L 8,53 x H 0,57 mt, 4 Module, Profil 70/65, Farbe RAL 7016, 4 mm PC Platte</t>
  </si>
  <si>
    <t>Modell P9 - Innenmass B 4,6 x L 9,49 x H 0,57 mt, 4 Module, Profil 70/65, Farbe RAL 7016, 4 mm PC Platte</t>
  </si>
  <si>
    <t>Modell P9 - Innenmass B 4,6 x L 10,67 x H 0,66 mt, 5 Module, Profil 70/65, Farbe RAL 7016, 4 mm PC Platte</t>
  </si>
  <si>
    <t>Modell P9 - Innenmass B 4,6 x L 11,87 x H 0,66 mt, 5 Module, Profil 70/65, Farbe RAL 7016, 4 mm PC Platte</t>
  </si>
  <si>
    <t>Modell P9 - Innenmass B 4,85 x L 4,25 x H 0,39 mt, 2 Module, Profil 70/65, Farbe RAL 7016, 4 mm PC Platte</t>
  </si>
  <si>
    <t>Modell P9 - Innenmass B 4,85 x L 4,73 x H 0,39 mt, 2 Module, Profil 70/65, Farbe RAL 7016, 4 mm PC Platte</t>
  </si>
  <si>
    <t>Modell P9 - Innenmass B 4,85 x L 6,39 x H 0,48 mt, 3 Module, Profil 70/65, Farbe RAL 7016, 4 mm PC Platte</t>
  </si>
  <si>
    <t>Modell P9 - Innenmass B 4,85 x L 7,11 x H 0,48 mt, 3 Module, Profil 70/65, Farbe RAL 7016, 4 mm PC Platte</t>
  </si>
  <si>
    <t>Modell P9 - Innenmass B 4,85 x L 8,53 x H 0,57 mt, 4 Module, Profil 70/65, Farbe RAL 7016, 4 mm PC Platte</t>
  </si>
  <si>
    <t>Modell P9 - Innenmass B 4,85 x L 9,49 x H 0,57 mt, 4 Module, Profil 70/65, Farbe RAL 7016, 4 mm PC Platte</t>
  </si>
  <si>
    <t>Modell P9 - Innenmass B 4,85 x L 10,87 x H 0,66 mt, 5 Module, Profil 70/65, Farbe RAL 7016, 4 mm PC Platte</t>
  </si>
  <si>
    <t>Modell P9 - Innenmass B 4,85 x L 11,87 x H 0,66 mt, 5 Module, Profil 70/65, Farbe RAL 7016, 4 mm PC Platte</t>
  </si>
  <si>
    <t>Sonderbestellung Prestige P9 - lt. Angebot Nr.: inkl. Skizze</t>
  </si>
  <si>
    <t>Änderung der Höhe - pro 10 cm / + 2,5% Aufpreis</t>
  </si>
  <si>
    <t>Verwendung von farbigem Polycarbonat Dicke 8 mm - per m2</t>
  </si>
  <si>
    <t>PC-Acrylglas 4mm, per m2, UV Beschichtung, DE-Produktion- Komplette Überdachung</t>
  </si>
  <si>
    <t>SAN Platte 4mm - per m2 (kompakt aber spröder als PC)</t>
  </si>
  <si>
    <t>Schiene Premium - alle Module mit durchgehender Laufschiene</t>
  </si>
  <si>
    <t>Zusätzliche Laufschiene für Parkraum</t>
  </si>
  <si>
    <t>PRESTIGE - Aufpreis für Schienenlose Überdachung</t>
  </si>
  <si>
    <t>Absperrbare Segmente - pro Module</t>
  </si>
  <si>
    <t>Türe versperrbar</t>
  </si>
  <si>
    <t>Farbe der Konstruktion RAL 7016 / + 5% Aufpreis auf Grundpreis</t>
  </si>
  <si>
    <t>RAL Farbe der Konstruktion nach Wahl + 20% auf Grundpreis</t>
  </si>
  <si>
    <t>Holzdekor - Aufpreis + 35% auf Grundpreis</t>
  </si>
  <si>
    <t>Seitliche Schiebetüre (optional Absperrung)</t>
  </si>
  <si>
    <t>Lieferung / Transport - POPP Überdachung &gt; 800 km mit Aufpreis</t>
  </si>
  <si>
    <t>Klappbare Stirnwand - geteilt</t>
  </si>
  <si>
    <t>Klappbare Rückwand - geteilt</t>
  </si>
  <si>
    <t>Schiebetür Stirnwand</t>
  </si>
  <si>
    <t>Drehtüre in Vorderwand od. Rückwand</t>
  </si>
  <si>
    <t>Falttüre in Stirnwand</t>
  </si>
  <si>
    <t>Arretierung der Module - Laufschiene od. Segment</t>
  </si>
  <si>
    <t>Schiene PRESTIGE - alle Module mit durchgehender Laufschiene</t>
  </si>
  <si>
    <t>ABGESTUFTE Laufschiene Premium - Verschub nur in eine Richtung</t>
  </si>
  <si>
    <t>Abzug - für Schiebetüre in der Standardausstattung</t>
  </si>
  <si>
    <t>Laufschiene Premium VERSENKT in Boden</t>
  </si>
  <si>
    <t>Werksmontage</t>
  </si>
  <si>
    <t>MAGNETISCHE Dichtung - aufklappbar (Vorder o. Rückwand)</t>
  </si>
  <si>
    <t>EINSEITIGE Laufschiene LI od. RE</t>
  </si>
  <si>
    <t>PRESTIGE - Elektrischer Vorschub</t>
  </si>
  <si>
    <t>PRESTIGE - Elektrischer Vorschub - nur Vorbereitung</t>
  </si>
  <si>
    <t>Versperrung Module auf Laufschiene - Links od. Rechts?</t>
  </si>
  <si>
    <t>PRESTIGE Laufschiene in ELOX GRAU o. ELOX SILBER</t>
  </si>
  <si>
    <t>Klappbare Stirnwand (patentiert)</t>
  </si>
  <si>
    <t>Änderung der Länge und Breite im Raster - KOSTENLOS</t>
  </si>
  <si>
    <t>EXTRA - PREMIUM Laufschiene - per mt.</t>
  </si>
  <si>
    <t>Abnehmbare Stirnfläche</t>
  </si>
  <si>
    <t>Erhöhung Stirnwand / Rückwand (Dichtung z. Boden) 8 oder 12 cm?</t>
  </si>
  <si>
    <t>Erhöhtes 1.stes Modul - VARIANT (Klasik-Komfort-Exklusiv)</t>
  </si>
  <si>
    <t>EXTRA - PRESTIGE Laufschiene - per mt.</t>
  </si>
  <si>
    <t>PROFLEX Rollabdeckplane - auf Maß per m2</t>
  </si>
  <si>
    <t>Rollabdeckplane 600 x 300 cm - Farbe blau 090</t>
  </si>
  <si>
    <t>Rollabdeckplane 700 x 350 cm - Farbe blau 090</t>
  </si>
  <si>
    <t>Rollabdeckplane 800 x 400 cm - Farbe blau 090</t>
  </si>
  <si>
    <t>Rollabdeckplane auf Maß pro m2 - ca. 140 cm Stangenabstand</t>
  </si>
  <si>
    <t>Rollabdeckplane auf Maß per m2 - ca. 80 cm Stangenabstand</t>
  </si>
  <si>
    <t>Rollabdeckplane - 6% Aufpreis von Hellblau 090 auf Sonderfarbe nach Wahl</t>
  </si>
  <si>
    <t>Rollabdeckplane - Aufpreis unter 21 m2 Fläche, per m2</t>
  </si>
  <si>
    <t>Rollabdeckplane - Aufpreis für längseitige Treppen</t>
  </si>
  <si>
    <t>Kurbel und Getriebe 1:3 Übersetzung</t>
  </si>
  <si>
    <t>Kurbel und Getriebe 1:7 Übersetzung</t>
  </si>
  <si>
    <t>Schwerspanneinheit Edelstahl (Sicherungsstift) A2</t>
  </si>
  <si>
    <t>Alu - Nutrohrendkappe mit 13 mm Innensacklock - f. Rohr 50/2 mm</t>
  </si>
  <si>
    <t>Gummiexpander - zur seitlichen Verspannung der Folie</t>
  </si>
  <si>
    <t>Rollabdeckplane - 6 % Aufpreis für Oval / Rundbecken u. röm. Treppe</t>
  </si>
  <si>
    <t>Spannsystem mit Nirosta Spannschloss - für Rollabdeckplane</t>
  </si>
  <si>
    <t>Spannsystem mit Alu Klemmschnalle (Lagerseite)</t>
  </si>
  <si>
    <t>Gurtband zum Schließen der Rollabdeckplane</t>
  </si>
  <si>
    <t>Rundrohrkappen für 50 mm Rohr. Farbe.: schwarz</t>
  </si>
  <si>
    <t>Rundrohrkappe 40 mm Rohr. Farbe.: schwarz</t>
  </si>
  <si>
    <t>Handkurbel bei Überflur Schwimmbecken höher &gt; 50 cm</t>
  </si>
  <si>
    <t>Gurtband mit Schlaufe + Stegschnalle (Teil bei Spannvorrichtung)</t>
  </si>
  <si>
    <t>12% Abzug bei Kauf eine Plane - "ohne" Alurohre und "kein" Zubehör</t>
  </si>
  <si>
    <t>NIRO Quadratstahl 13/13mm /Ersatzteil zur SB Kurbel</t>
  </si>
  <si>
    <t>Transportverpackung des Hersteller - Selbstkostenpreis (Rollabdeckplane</t>
  </si>
  <si>
    <t>Expanderschlinge L=200 mm - Fixierung der Plane - per lfm</t>
  </si>
  <si>
    <t>Alu-Rohr 40x2 mm, Länge 450 cm - für Rollabdeckplane</t>
  </si>
  <si>
    <t>Alu-Rohr 40x2 mm, Länge 600 cm - für Rollabdeckplane</t>
  </si>
  <si>
    <t>Alu-Rohr 50x2 mm, Länge 450 cm - für Rollabdeckplane</t>
  </si>
  <si>
    <t>BIERI Rollschutz SWISS - Farbe blau, per m2</t>
  </si>
  <si>
    <t>BIERI Rollschutz SWISS - Farbe grün, per m2</t>
  </si>
  <si>
    <t>BIERI Rollschutz SWISS - Farbe transparent, per m2</t>
  </si>
  <si>
    <t>BIERI Rollschutz UNIVERSAL - Farbe blau, per m2</t>
  </si>
  <si>
    <t>BIERI Rollschutz UNIVERSAL - Farbe grün, per m2</t>
  </si>
  <si>
    <t>BIERI Rollschutz UNIVERSAL - Farbe transparent, per m2</t>
  </si>
  <si>
    <t>BIERI Rollschutz NOVAROLL - Farbe blau, per m2</t>
  </si>
  <si>
    <t>BIERI Rollschutz NOVAROLL - Farbe grün, per m2</t>
  </si>
  <si>
    <t>BIERI Rollschutz NOVAROLL - Farbe transparent, per m2</t>
  </si>
  <si>
    <t>Ausschnitt für Leiter/Gegenstromanlage - Rollabdeckplane</t>
  </si>
  <si>
    <t>3 x Gurtbandverlängerung mit Klemmschnalle bis 200 cm (auf Lagerseite)</t>
  </si>
  <si>
    <t>BIERI Rollschutz SWISS - Farbe hellgrau, per m2</t>
  </si>
  <si>
    <t>BIERI Rollschutz SWISS - Farbe sand, per m2</t>
  </si>
  <si>
    <t>BIERI Rollschutz UNIVERSAL - Farbe hellgrau, per m2</t>
  </si>
  <si>
    <t>BIERI Rollschutz UNIVERSAL - Farbe sand, per m2</t>
  </si>
  <si>
    <t>BIERI Rollschutz NOVAROLL - Farbe hellgrau, per m2</t>
  </si>
  <si>
    <t>BIERI Rollschutz NOVAROLL - Farbe sand, per m2</t>
  </si>
  <si>
    <t>6% Fertigungszuschlag für Treppe (Römer, Griechisch usw.)</t>
  </si>
  <si>
    <t>Aufpreis für Fertigung mit 50 mm Alu-Rohren - Modell Light</t>
  </si>
  <si>
    <t>10% Sonderausführung &gt;550 cm - Verlängerung der 40 mm Rohre und des 50 mm Antriebrohres</t>
  </si>
  <si>
    <t>Aufpreis für Fertigung mit 50 mm Alu-Rohren - Modell Standard</t>
  </si>
  <si>
    <t>Rollabdeckplane 600 x 300 cm - Farbe kieselgrau 820</t>
  </si>
  <si>
    <t>Schneelastträger BIG SET für Rollschutzplane maximal 850 x 400</t>
  </si>
  <si>
    <t>Schneelastträger EASY 300 für Rollschutzplane maximal 300 cm</t>
  </si>
  <si>
    <t>Schneelastträger EASY 450 für Rollschutzplane maximal 450 cm</t>
  </si>
  <si>
    <t>Überbrückungsprofil für seitliche Treppen max. 300 cm</t>
  </si>
  <si>
    <t>EASY TOP - Stangenabdeckung auf Maß - per m2</t>
  </si>
  <si>
    <t>ROLLTROTT 2 - Eigenantrieb-Motorsystem</t>
  </si>
  <si>
    <t>Adapter 13mm für ROLLTROTT</t>
  </si>
  <si>
    <t>EASYTOP - 20 % Aufpreis für Oval / Rundbecken u. röm. Treppe</t>
  </si>
  <si>
    <t>Holzpool - Modell 593 B - TECHNIKRAUM (2/3)</t>
  </si>
  <si>
    <t>EASY TOP Rollabdeckplane - FARBE GRÜN</t>
  </si>
  <si>
    <t>EASY TOP Rollabdeckplane - FARBE AMANDE</t>
  </si>
  <si>
    <t>EASY TOP Rollabdeckplane - FARBE DUNKELGRAU</t>
  </si>
  <si>
    <t>EASY TOP Rollabdeckplane - FARBE GRAU</t>
  </si>
  <si>
    <t>PROFLEX Rollabdeckplane - FARBE BLAU</t>
  </si>
  <si>
    <t>PROFLEX Rollabdeckplane - FARBE GRÜN</t>
  </si>
  <si>
    <t>PROFLEX Rollabdeckplane - FARBE BEIGE/SAND</t>
  </si>
  <si>
    <t>PROFLEX Rollabdeckplane - FARBE GRAU</t>
  </si>
  <si>
    <t>PROFLEX Rollabdeckplane - FARBE SOLAR/WEISS - 10% Aufpreis</t>
  </si>
  <si>
    <t>PROFLEX - 10 % Aufpreis für Oval / Rundbecken u. röm. Treppe</t>
  </si>
  <si>
    <t>PROFLEX +10 % Aufpreis für Farbe SOLAR-WEISS</t>
  </si>
  <si>
    <t>PROFLEX Transport - DIREKT AB WERK</t>
  </si>
  <si>
    <t>CH - Versandkosten Solarmatte - Schweiz bis 32 m2</t>
  </si>
  <si>
    <t>DE - Versandkosten Solarmatte - Deutschland bis 37 m2</t>
  </si>
  <si>
    <t>AT - Versandkosten Solarmatte - Österreich bis 37 m2</t>
  </si>
  <si>
    <t>UV-Schutzplane für Solarmatte - per lfm</t>
  </si>
  <si>
    <t>Solarmatte STANDARD 400 my, Maßanfertigung / pro m2</t>
  </si>
  <si>
    <t>Aufpreis Versandkosten Solarmatte - &gt;37 m2</t>
  </si>
  <si>
    <t>Solarmatte: Gewebeband für Aufrollstange Länge: 200 cm Länge</t>
  </si>
  <si>
    <t>Drucköse - Befestigungs-Clip für Gewebeband / Zugseil Solarmatte</t>
  </si>
  <si>
    <t>Solarmatte: Lasche/Hohlsaum - für Zugstange - per lfm</t>
  </si>
  <si>
    <t>Solarmatte - Luftpolsterfolie 400 my für Rundbecken Fun Ø 320 cm</t>
  </si>
  <si>
    <t>Solarmatte - Luftpolsterfolie 400 my für Rundbecken Fun Ø 350 cm</t>
  </si>
  <si>
    <t>Solarmatte - Luftpolsterfolie 400 my für Rundbecken Fun Ø 400 cm</t>
  </si>
  <si>
    <t>Solarmatte - Luftpolsterfolie 400 my für Rundbecken Fun Ø 420 cm</t>
  </si>
  <si>
    <t>Solarmatte - Luftpolsterfolie 400 my für Rundbecken Fun Ø 460 cm</t>
  </si>
  <si>
    <t>Solarmatte - Luftpolsterfolie 400 my für Rundbecken Fun Ø 500 cm</t>
  </si>
  <si>
    <t>Solarmatte - Luftpolsterfolie 400 my für Rundbecken Fun Ø 550 cm</t>
  </si>
  <si>
    <t>Solarmatte - Luftpolsterfolie 400 my für Rundbecken Fun Ø 600 cm</t>
  </si>
  <si>
    <t>Solarmatte - Luftpolsterfolie 400 my für Rundbecken Fun Ø 640 cm</t>
  </si>
  <si>
    <t>Solarmatte - Luftpolsterfolie 400 my für Rundbecken Fun Ø 700 cm</t>
  </si>
  <si>
    <t>Solarmatte - Luftpolsterfolie 400 my für Rundbecken Fun Ø 750 cm</t>
  </si>
  <si>
    <t>Solarmatte - Luftpolsterfolie 400 my für Rundbecken Fun Ø 800 cm</t>
  </si>
  <si>
    <t>Solarmatte - Luftpolsterfolie 400 my für Rundbecken Fun Ø 900 cm</t>
  </si>
  <si>
    <t>Solarmatte - Luftpolsterfolie 400 my für Rundbecken Fun Ø1000 cm</t>
  </si>
  <si>
    <t>Solarmatte 400 my für Family/Swim Ø 470 x 300 cm</t>
  </si>
  <si>
    <t>Solarmatte 400 my für Family/Swim Ø 525x320 /530x320 cm</t>
  </si>
  <si>
    <t>Solarmatte 400 my für Family/Swim Ø 540x350 cm</t>
  </si>
  <si>
    <t>Solarmatte 400 my für Family/Swim Ø 625x360 / 623x360 cm</t>
  </si>
  <si>
    <t>Solarmatte 400 my für Family Ø 650x420 cm</t>
  </si>
  <si>
    <t>Solarmatte 400 my für Family Ø 725 x 460 cm</t>
  </si>
  <si>
    <t>Solarmatte 400 my für Family Ø 770x500 cm</t>
  </si>
  <si>
    <t>Solarmatte 400 my für Swim Ø 855x500 cm</t>
  </si>
  <si>
    <t>Solarmatte 400 my für Swim Ø 700x350 cm</t>
  </si>
  <si>
    <t>Solarmatte 400 my für Swim Ø 737 x 360 cm</t>
  </si>
  <si>
    <t>Solarmatte 400 my für Swim Ø 800x400 cm</t>
  </si>
  <si>
    <t>Solarmatte 400 my für Swim Ø 916x460 cm</t>
  </si>
  <si>
    <t>Solarmatte 400 my für Swim Ø 1100x550 cm</t>
  </si>
  <si>
    <t>Solarmatte 400 my für Rechteckbecken 700 x 350 cm</t>
  </si>
  <si>
    <t>Solarmatte 400 my für Rechteckbecken 800 x 400 cm</t>
  </si>
  <si>
    <t>Solarmatte 400 my Family/Swim Ø 920x600 cm</t>
  </si>
  <si>
    <t>GEO-BUBBLE Thermofolie - 400 my, blau/schwarz per m2</t>
  </si>
  <si>
    <t>Thermofolie Zusatzausstattung: Ösen alle 50 cm + Zugseile für Au</t>
  </si>
  <si>
    <t>Reflektierende Schutzplane f. Thermofolie per LFM</t>
  </si>
  <si>
    <t>GeoBubble 800 x 400 Eckig - blau/schwarz, 400my</t>
  </si>
  <si>
    <t>GeoBubble 700 x 350 Eckig - blau/schwarz, 400my</t>
  </si>
  <si>
    <t>GeoBubble 600 x 300 Eckig - blau/schwarz, 400my</t>
  </si>
  <si>
    <t>EnergyGuard GeoBubble - 500 my, pro m2</t>
  </si>
  <si>
    <t>CoolGuard GeoBubble - 500 my, pro m2</t>
  </si>
  <si>
    <t>SOL+GUARD-Thermofolie 500 my, per m2, transparent</t>
  </si>
  <si>
    <t>UV - Reflektierende Schutzplane für 3 m Breite</t>
  </si>
  <si>
    <t>UV - Reflektierende Schutzplane für 3,5 m Breite</t>
  </si>
  <si>
    <t>UV - Reflektierende Schutzplane für 4 m Breite</t>
  </si>
  <si>
    <t>Sol+Guard 600 x 300 Eckig - 500 my, transparent</t>
  </si>
  <si>
    <t>Sol+Guard 700 x 350 Eckig - 500 my, transparent</t>
  </si>
  <si>
    <t>Sol+Guard 800 x 400 Eckig - 500 my, transparent</t>
  </si>
  <si>
    <t>Solarmatte ECKIG 6,0 x 3,0 blau, 500 my, gefertigt</t>
  </si>
  <si>
    <t>Solarmatte ECKIG 7,0 x 3,5 blau, 500 my, gefertigt</t>
  </si>
  <si>
    <t>Solarmatte ECKIG 8,0 x 4,0 blau, 500 my, gefertigt</t>
  </si>
  <si>
    <t>Solarmatte ECKIG 9,0 x 4,0 blau, 500 my, gefertigt</t>
  </si>
  <si>
    <t>Solarmatte ECKIG 10,0 x 5,0 blau, 500 my, gefertigt</t>
  </si>
  <si>
    <t>Solarmatte 3,60 mt, Rundbecken gefertigt, 500my</t>
  </si>
  <si>
    <t>Solarmatte 4,0 mt, Rundbecken gefertigt, 500my</t>
  </si>
  <si>
    <t>Solarmatte 4,2 mt, Rundbecken gefertigt, 500my</t>
  </si>
  <si>
    <t>Solarmatte 4,6 mt, Rundbecken gefertigt, 500my</t>
  </si>
  <si>
    <t>Solarmatte 5,0 mt, Rundbecken gefertigt, 500my</t>
  </si>
  <si>
    <t>Solarmatte 5,50 mt, Rundbecken gefertigt, 500my</t>
  </si>
  <si>
    <t>Solarmatte 6,00 mt, Rundbecken gefertigt, 500my</t>
  </si>
  <si>
    <t>Solarmatte Ovalbecken 5,3 x 3,2 blau, 500 my</t>
  </si>
  <si>
    <t>Solarmatte Ovalbecken 6,23 x 3,6 blau, 500 my, gefertigt</t>
  </si>
  <si>
    <t>Solarmatte Ovalbecken 7,37 x 3,6 blau, 500 my, gefertigt</t>
  </si>
  <si>
    <t>Aufrollvorrichtungset Olympic (Halterung + Aluwelle 2,4 - 6,8 m)</t>
  </si>
  <si>
    <t>Rauchglaskonsolen für Luftpolsterfolien bis max. 4,5 x 8</t>
  </si>
  <si>
    <t>Alu-Dreieckskonsolen für Luftpolsterfolien bis max. 5 x 10</t>
  </si>
  <si>
    <t>KURBEL einzeln - zu Alu-Dreieckskonsolen</t>
  </si>
  <si>
    <t>Welle Aluminium 6,0 m Länge D 60 mm x 2,0 mm, alu eloxiert</t>
  </si>
  <si>
    <t>Klipse schwarz - Fixierklammer</t>
  </si>
  <si>
    <t>Verlängerungsbänderset, für 150 cm Wellenlänge</t>
  </si>
  <si>
    <t>Aufrollkonsolen gebogen mit Flanschmontage per Paar</t>
  </si>
  <si>
    <t>Aufrollkonsolen höhenverstellbar 500-800 mm Flanschmontage</t>
  </si>
  <si>
    <t>Welle D 100 mm, Länge: 4,5 mtr</t>
  </si>
  <si>
    <t>Welle D 100 mm, Länge: 5,5 mtr (07623)</t>
  </si>
  <si>
    <t>Welle Aluminium bis 520 cm D 60 mm x 2,0 mm (Alu Rundrohr)/ Teleskop</t>
  </si>
  <si>
    <t>Aluwelle L 2,4-6,8 m - Olympic Aufroller</t>
  </si>
  <si>
    <t>Olympic Auffrollvorrichtung D50 - ND16 (Kompletter Montagesockel) 1 Colli</t>
  </si>
  <si>
    <t>Rundrohr 55 mm - ALU - (EN 755-8 - 55 x 2 mm)</t>
  </si>
  <si>
    <t>Mobile Aufrollvorrichtung (Edelstahl - Alu) - bis 550 cm Breite</t>
  </si>
  <si>
    <t>WELLE zu Mobiler Aufrollvorrichtung - Alu - bis 550 cm Breite</t>
  </si>
  <si>
    <t>GESTELL mit Räder zu Mobiler Aufrollvorrichtung - (Edelstahl - Alu)</t>
  </si>
  <si>
    <t>Aufrollvorrichtung Olympic - Handrad - 05.100.220</t>
  </si>
  <si>
    <t>Aufrollvorrichtung Olympic - Welle (f.Rohr) - 05.100.221</t>
  </si>
  <si>
    <t>Aufrollvorrichtung Olympic - Wellenlager (Auflage) - 05.100.222</t>
  </si>
  <si>
    <t>Aufrollvorrichtung Olympic - Sockel für Wellenlager - 05.100.225</t>
  </si>
  <si>
    <t>Aufrollvorrichtung Olympic - Sockelhalter per Stk. - 05.100.226</t>
  </si>
  <si>
    <t>NEPTUN - Schrauben - 6x16 mm V4A - per Stk.</t>
  </si>
  <si>
    <t>Aufrollvorrichtung Olympic - Bänderset</t>
  </si>
  <si>
    <t>AKTION - Solarmatte Bänderset - 8 Gurte a 180 cm mit Klipsen</t>
  </si>
  <si>
    <t>Blechschrauben (10 Stk 3,9 x 25) zur Fixierung der Welle Aluminium / Teleskop + Anleitung</t>
  </si>
  <si>
    <t>HP - Winterabdeckung für Rundbecken 300</t>
  </si>
  <si>
    <t>HP - Winterabdeckung für Rundbecken 350</t>
  </si>
  <si>
    <t>HP - Winterabdeckung für Rundbecken 400</t>
  </si>
  <si>
    <t>HP - Winterabdeckung für Rundbecken 420</t>
  </si>
  <si>
    <t>HP - Winterabdeckung für Rundbecken 450</t>
  </si>
  <si>
    <t>HP - Winterabdeckung für Rundbecken 500</t>
  </si>
  <si>
    <t>HP - Winterabdeckung für Rundbecken 600</t>
  </si>
  <si>
    <t>HP - Winterabdeckung für Rundbecken 700</t>
  </si>
  <si>
    <t>HP - Winterabdeckung für Rundbecken 800</t>
  </si>
  <si>
    <t>HP - Winterabdeckung für Rundbecken 900</t>
  </si>
  <si>
    <t>HP - Winterabdeckung für Rundbecken 1000</t>
  </si>
  <si>
    <t>HP - Winterabdeckung für Ovalbecken 486 x 250</t>
  </si>
  <si>
    <t>HP - Winterabdeckung für Ovalbecken 488 x 300</t>
  </si>
  <si>
    <t>HP - Winterabdeckung für Ovalbecken 586 x 350</t>
  </si>
  <si>
    <t>HP - Winterabdeckung für Ovalbecken 614 x 300</t>
  </si>
  <si>
    <t>HP - Winterabdeckung für Ovalbecken 623 x 360</t>
  </si>
  <si>
    <t>HP - Winterabdeckung für Ovalbecken 703 x 420</t>
  </si>
  <si>
    <t>HP - Winterabdeckung für Ovalbecken 714 x 400</t>
  </si>
  <si>
    <t>HP - Winterabdeckung für Ovalbecken 737 x 360</t>
  </si>
  <si>
    <t>HP - Winterabdeckung für Ovalbecken 742 x 350</t>
  </si>
  <si>
    <t>HP - Winterabdeckung für Ovalbecken 814 x 500</t>
  </si>
  <si>
    <t>HP - Winterabdeckung für Ovalbecken 820 x 420</t>
  </si>
  <si>
    <t>HP - Winterabdeckung für Ovalbecken 859 x 420</t>
  </si>
  <si>
    <t>HP - Winterabdeckung für Ovalbecken 871 x 400</t>
  </si>
  <si>
    <t>HP - Winterabdeckung für Ovalbecken 900 x 500</t>
  </si>
  <si>
    <t>HP - Winterabdeckung für Rechteckbecken 400 x 250</t>
  </si>
  <si>
    <t>HP - Winterabdeckung für Rechteckbecken 400 x 300</t>
  </si>
  <si>
    <t>HP - Winterabdeckung für Rechteckbecken 400 x 350</t>
  </si>
  <si>
    <t>HP - Winterabdeckung für Rechteckbecken 400 x 400</t>
  </si>
  <si>
    <t>HP - Winterabdeckung für Rechteckbecken 500 x 250</t>
  </si>
  <si>
    <t>HP - Winterabdeckung für Rechteckbecken 500 x 300</t>
  </si>
  <si>
    <t>HP - Winterabdeckung für Rechteckbecken 500 x 350</t>
  </si>
  <si>
    <t>HP - Winterabdeckung für Rechteckbecken 550 x 300</t>
  </si>
  <si>
    <t>HP - Winterabdeckung für Rechteckbecken 550 x 350</t>
  </si>
  <si>
    <t>HP - Winterabdeckung für Rechteckbecken 550 x 400</t>
  </si>
  <si>
    <t>HP - Winterabdeckung für Rechteckbecken 600 x 300</t>
  </si>
  <si>
    <t>HP - Winterabdeckung für Rechteckbecken 600 x 350</t>
  </si>
  <si>
    <t>HP - Winterabdeckung für Rechteckbecken 600 x 400</t>
  </si>
  <si>
    <t>HP - Winterabdeckung für Rechteckbecken 650 x 300</t>
  </si>
  <si>
    <t>HP - Winterabdeckung für Rechteckbecken 650 x 350</t>
  </si>
  <si>
    <t>HP - Winterabdeckung für Rechteckbecken 650 x 400</t>
  </si>
  <si>
    <t>HP - Winterabdeckung für Rechteckbecken 700 x 300</t>
  </si>
  <si>
    <t>HP - Winterabdeckung für Rechteckbecken 700 x 350</t>
  </si>
  <si>
    <t>HP - Winterabdeckung für Rechteckbecken 700 x 400</t>
  </si>
  <si>
    <t>HP - Winterabdeckung für Rechteckbecken 700 x 450</t>
  </si>
  <si>
    <t>HP - Winterabdeckung für Rechteckbecken 750 x 300</t>
  </si>
  <si>
    <t>HP - Winterabdeckung für Rechteckbecken 750 x 350</t>
  </si>
  <si>
    <t>HP - Winterabdeckung für Rechteckbecken 750 x 400</t>
  </si>
  <si>
    <t>HP - Winterabdeckung für Rechteckbecken 800 x 300</t>
  </si>
  <si>
    <t>HP - Winterabdeckung für Rechteckbecken 800 x 350</t>
  </si>
  <si>
    <t>HP - Winterabdeckung für Rechteckbecken 800 x 400</t>
  </si>
  <si>
    <t>HP - Winterabdeckung für Rechteckbecken 850 x 300</t>
  </si>
  <si>
    <t>HP - Winterabdeckung für Rechteckbecken 850 x 350</t>
  </si>
  <si>
    <t>HP - Winterabdeckung für Rechteckbecken 850 x 400</t>
  </si>
  <si>
    <t>HP - Winterabdeckung für Rechteckbecken 850 x 450</t>
  </si>
  <si>
    <t>HP - Winterabdeckung für Rechteckbecken 900 x 300</t>
  </si>
  <si>
    <t>HP - Winterabdeckung für Rechteckbecken 900 x 350</t>
  </si>
  <si>
    <t>HP - Winterabdeckung für Rechteckbecken 900 x 400</t>
  </si>
  <si>
    <t>HP - Winterabdeckung für Rechteckbecken 900 x 450</t>
  </si>
  <si>
    <t>HP - Winterabdeckung für Rechteckbecken 900 x 500</t>
  </si>
  <si>
    <t>HP - Winterabdeckung für Rechteckbecken 950 x 300</t>
  </si>
  <si>
    <t>HP - Winterabdeckung für Rechteckbecken 950 x 350</t>
  </si>
  <si>
    <t>HP - Winterabdeckung für Rechteckbecken 950 x 400</t>
  </si>
  <si>
    <t>HP - Winterabdeckung für Rechteckbecken 950 x 450</t>
  </si>
  <si>
    <t>HP - Winterabdeckung für Rechteckbecken 950 x 500</t>
  </si>
  <si>
    <t>HP - Winterabdeckung für Rechteckbecken 950 x 550</t>
  </si>
  <si>
    <t>HP - Winterabdeckung für Rechteckbecken 1000 x 300</t>
  </si>
  <si>
    <t>HP - Winterabdeckung für Rechteckbecken 1000 x 350</t>
  </si>
  <si>
    <t>HP - Winterabdeckung für Rechteckbecken 1000 x 400</t>
  </si>
  <si>
    <t>HP - Winterabdeckung für Rechteckbecken 1000 x 450</t>
  </si>
  <si>
    <t>HP - Winterabdeckung für Rechteckbecken 1000 x 500</t>
  </si>
  <si>
    <t>HP - Winterabdeckung für Rechteckbecken 1000 x 550</t>
  </si>
  <si>
    <t>HP - Winterabdeckung für Rechteckbecken 1000 x 600</t>
  </si>
  <si>
    <t>HP - Winterabdeckung für Rechteckbecken 1100 x 400</t>
  </si>
  <si>
    <t>HP - Winterabdeckung für Rechteckbecken 1100 x 450</t>
  </si>
  <si>
    <t>HP - Winterabdeckung für Rechteckbecken 1100 x 500</t>
  </si>
  <si>
    <t>HP - Winterabdeckung für Rechteckbecken 1100 x 550</t>
  </si>
  <si>
    <t>HP - Winterabdeckung für Rechteckbecken 1100 x 600</t>
  </si>
  <si>
    <t>Wassersack - Länge 200 cm, 15 cm Durchmesser, schwarz</t>
  </si>
  <si>
    <t>FP-Winterabdeckplane aus PEB für Rundbecken Fun Ø 350/360 cm</t>
  </si>
  <si>
    <t>FP-Winterabdeckplane aus PEB für Rundbecken Fun Ø 400 cm</t>
  </si>
  <si>
    <t>FP-Winterabdeckplane aus PEB für Rundbecken Fun Ø 420 cm</t>
  </si>
  <si>
    <t>FP-Winterabdeckplane aus PEB für Rundbecken Fun Ø 460 cm</t>
  </si>
  <si>
    <t>FP-Winterabdeckplane aus PEB für Rundbecken Fun Ø 500 cm</t>
  </si>
  <si>
    <t>FP-Winterabdeckplane aus PEB für Rundbecken Fun Ø 550 cm</t>
  </si>
  <si>
    <t>FP-Winterabdeckplane aus PEB für Rundbecken Fun Ø 600 cm</t>
  </si>
  <si>
    <t>FP-Winterabdeckplane aus PEB für Rundbecken Fun Ø 640 cm</t>
  </si>
  <si>
    <t>FP-Winterabdeckplane aus PEB für Rundbecken Fun Ø 700 cm</t>
  </si>
  <si>
    <t>FP-Winterabdeckplane aus PEB für Rundbecken Fun Ø 750 cm</t>
  </si>
  <si>
    <t>FP-Winterabdeckplane aus PEB für Rundbecken Fun Ø 800 cm</t>
  </si>
  <si>
    <t>FP-Winterabdeckplane aus PEB für Rundbecken Fun Ø 1000 cm</t>
  </si>
  <si>
    <t>FP-Winterabdeckplane aus PEB für Swim Ø 470 x 300 cm, Oval</t>
  </si>
  <si>
    <t>FP-Winterabdeckplane aus PEB für Family/Swim Ø 525x320 / 530x320, Oval</t>
  </si>
  <si>
    <t>FP-Winterabdeckplane aus PEB für Family/Swim Ø 540x350 cm, Oval</t>
  </si>
  <si>
    <t>FP-Winterabdeckplane aus PEB für Family/Swim Ø 625x360 / 623x360, Oval</t>
  </si>
  <si>
    <t>FP-Winterabdeckplane aus PEB für Family Ø 650x420 cm, Oval</t>
  </si>
  <si>
    <t>FP-Winterabdeckplane aus PEB für Family Ø 725x460 cm, Oval</t>
  </si>
  <si>
    <t>FP-Winterabdeckplane aus PEB für Family Ø 770x500 cm, Oval</t>
  </si>
  <si>
    <t>FP-Winterabdeckplane aus PEB für Swim Ø 855x500 cm, Oval</t>
  </si>
  <si>
    <t>FP-Winterabdeckplane aus PEB für Swim Ø 700x350 cm, Oval</t>
  </si>
  <si>
    <t>FP-Winterabdeckplane aus PEB für Swim Ø 737 x 360 cm, Oval</t>
  </si>
  <si>
    <t>FP-Winterabdeckplane aus PEB für Swim Ø 800x400 cm, Oval</t>
  </si>
  <si>
    <t>FP-Winterabdeckplane aus PEB für Swim Ø 916x460 cm, Oval</t>
  </si>
  <si>
    <t>FP-Winterabdeckplane aus PEB für Swim Ø 1100x550 cm, Oval</t>
  </si>
  <si>
    <t>FP-Winterabdeckplane aus PEB für Family Ø 920x600 cm, Oval</t>
  </si>
  <si>
    <t>Abdeckplane PEB grün/schwarz - PLANE als Fläche</t>
  </si>
  <si>
    <t>PEB- Abdeckplane 200 gr. - PLANE mit WINTERABSENKUNG</t>
  </si>
  <si>
    <t>Abdeckplane PEB grün/schwarz - HAUBE mit WINTERABSENKUNG</t>
  </si>
  <si>
    <t>PEB- Abdeckplane 200 gr. grün/schwarz - HAUBE</t>
  </si>
  <si>
    <t>Sonderform Abdeckplane PEB grün/schwarz - 12% Aufpreis</t>
  </si>
  <si>
    <t>Sonderanfertigung Stufenausbildung - PEB- Abdeckplane 200 gr. (n</t>
  </si>
  <si>
    <t>PEB-Abdeckplane 200 gr. / blau - Rundbecken 360 cm ( + 60-70 cm größer)</t>
  </si>
  <si>
    <t>PEB-Abdeckplane 200 gr. / blau - Rundbecken 400 cm ( + 60-70 cm größer)</t>
  </si>
  <si>
    <t>PEB-Abdeckplane 200 gr. / blau - Rundbecken 420 cm ( + 60-70 cm größer)</t>
  </si>
  <si>
    <t>PEB-Abdeckplane 200 gr. / blau - Rundbecken 460 cm ( + 60-70 cm größer)</t>
  </si>
  <si>
    <t>PEB-Abdeckplane 200 gr. / blau - Rundbecken 500 cm ( + 60-70 cm größer)</t>
  </si>
  <si>
    <t>PEB-Abdeckplane 200 gr. / blau - Rundbecken 550 cm ( + 60-70 cm größer)</t>
  </si>
  <si>
    <t>PEB-Abdeckplane 200 gr. / blau - Rundbecken 600 cm ( + 60-70 cm größer)</t>
  </si>
  <si>
    <t>PEB-Abdeckplane 200 gr. / blau - Rundbecken 640 cm ( + 60-70 cm größer)</t>
  </si>
  <si>
    <t>PEB-Abdeckplane 200 gr. / blau - Rundbecken 700 cm ( + 60-70 cm größer)</t>
  </si>
  <si>
    <t>PEB-Abdeckplane 200 gr. / blau - Rundbecken 750 cm ( + 70/80 cm größer)</t>
  </si>
  <si>
    <t>PEB-Abdeckplane 200 gr. / blau - Rundbecken 800 cm ( + 70/80 cm größer)</t>
  </si>
  <si>
    <t>PEB-Abdeckplane 200 gr. / blau - Ovalbecken 470x300 cm (+ 70 cm größer)</t>
  </si>
  <si>
    <t>PEB-Abdeckplane 200 gr. / blau - Ovalbecken 525x320 cm (+ 70 cm größer)</t>
  </si>
  <si>
    <t>PEB-Abdeckplane 200 gr. / blau - Ovalbecken 650x420 cm (+ 70 cm größer)</t>
  </si>
  <si>
    <t>PEB-Abdeckplane 200 gr. / blau - Ovalbecken 725x460 cm (+ 70 cm größer)</t>
  </si>
  <si>
    <t>PEB-Abdeckplane 200 gr. / blau - Ovalbecken 770x500 cm (+ 80 cm größer)</t>
  </si>
  <si>
    <t>PEB-Abdeckplane 200 gr. / blau - Ovalbecken 490x300 cm (+ 70 cm größer)</t>
  </si>
  <si>
    <t>PEB-Abdeckplane 200 gr. / blau - Ovalbecken 625x360 cm (+ 70 cm größer)</t>
  </si>
  <si>
    <t>PEB-Abdeckplane 200 gr. / blau - Ovalbecken 700x350 cm (+ 80 cm größer)</t>
  </si>
  <si>
    <t>PEB-Abdeckplane 200 gr. / blau - Ovalbecken 737x360 cm (+ 80 cm größer)</t>
  </si>
  <si>
    <t>PEB-Abdeckplane 200 gr. / blau - Ovalbecken 800x400 cm (+ 80 cm größer)</t>
  </si>
  <si>
    <t>PEB-Abdeckplane 200 gr. / blau - Ovalbecken 916x460 cm (+ 80 cm größer)</t>
  </si>
  <si>
    <t>PEB-Abdeckplane 200 gr. / blau - Ovalbecken 540x350 cm (+ 80 cm größer)</t>
  </si>
  <si>
    <t>PEB-Abdeckplane 200 gr. / blau - Ovalbecken 1100x500 cm (+ 90 cm größer)</t>
  </si>
  <si>
    <t>PEB-Abdeckplane 200 gr. / blau - Eckig, Fläche 1200 x 800 cm, Fixmaß</t>
  </si>
  <si>
    <t>PEB-Abdeckplane 200 gr. / blau - Eckig, Fläche 800 x 500 cm, Fixmaß</t>
  </si>
  <si>
    <t>PEB-Abdeckplane 200 gr. / blau - Eckig, Fläche 900 x 550 cm, Fixmaß</t>
  </si>
  <si>
    <t>Aufpreis für Treppe als Lappen - nach Aussen gefertigt</t>
  </si>
  <si>
    <t>PEB-Abdeckplane 200 gr. / blau - Eckig, Fläche 700 x 400 cm, Fixmaß</t>
  </si>
  <si>
    <t>PEB-Abdeckplane 200 gr. / blau - Eckig, Fläche 1000 x 600 cm, Fixmaß</t>
  </si>
  <si>
    <t>Pro-Tect Winterabdeckplane Rundbecken 320 cm</t>
  </si>
  <si>
    <t>Pro-Tect Winterabdeckplane Rundbecken 350 cm</t>
  </si>
  <si>
    <t>Pro-Tect Winterabdeckplane Rundbecken 360 cm</t>
  </si>
  <si>
    <t>Pro-Tect Winterabdeckplane Rundbecken 400 cm</t>
  </si>
  <si>
    <t>Pro-Tect Winterabdeckplane Rundbecken 420 cm</t>
  </si>
  <si>
    <t>Pro-Tect Winterabdeckplane Rundbecken 450 cm</t>
  </si>
  <si>
    <t>Pro-Tect Winterabdeckplane Rundbecken 460 cm</t>
  </si>
  <si>
    <t>Pro-Tect Winterabdeckplane Rundbecken 500 cm</t>
  </si>
  <si>
    <t>Pro-Tect Winterabdeckplane Rundbecken 550 cm</t>
  </si>
  <si>
    <t>Pro-Tect Winterabdeckplane Rundbecken 600 cm</t>
  </si>
  <si>
    <t>Pro-Tect Winterabdeckplane Achtformbecken 470 x 300</t>
  </si>
  <si>
    <t>Pro-Tect Winterabdeckplane Achtformbecken 525 x 320</t>
  </si>
  <si>
    <t>Pro-Tect Winterabdeckplane Achtformbecken 540 x 350</t>
  </si>
  <si>
    <t>Pro-Tect Winterabdeckplane Achtformbecken 625 x 360</t>
  </si>
  <si>
    <t>Pro-Tect Winterabdeckplane Ovalbecken 450 x 300</t>
  </si>
  <si>
    <t>Pro-Tect Winterabdeckplane Ovalbecken 530 x 320</t>
  </si>
  <si>
    <t>Pro-Tect Winterabdeckplane Ovalbecken 623 x 360</t>
  </si>
  <si>
    <t>Pro-Tect Winterabdeckplane Ovalbecken 700 x 350</t>
  </si>
  <si>
    <t>Pro-Tect Winterabdeckplane Ovalbecken 737 x 360</t>
  </si>
  <si>
    <t>Pro-Tect Winterabdeckplane Ovalbecken 800 x 400</t>
  </si>
  <si>
    <t>CABRIO DOME 4,0 / 4,2 m - RUND, schmaler Handlauf</t>
  </si>
  <si>
    <t>CABRIO DOME 4,5 / 4,6 m - RUND, schmaler Handlauf</t>
  </si>
  <si>
    <t>CABRIO DOME 5,0m - RUND, schmaler Handlauf</t>
  </si>
  <si>
    <t>CABRIO DOME 6,0m - RUND, schmaler Handlauf</t>
  </si>
  <si>
    <t>CABRIO DOME 5,5m - RUND, schmaler Handlauf</t>
  </si>
  <si>
    <t>CABRIO DOME 6,4 m - RUND, schmaler Handlauf</t>
  </si>
  <si>
    <t>CABRIO DOME - OVAL 5,25m x 3,20m - schmaler Handlauf</t>
  </si>
  <si>
    <t>CABRIO DOME - OVAL 6,23 x 3,50 m - schmaler Handlauf</t>
  </si>
  <si>
    <t>CABRIO DOME - OVAL 7,37 x 3,60 m - schmaler Handlauf</t>
  </si>
  <si>
    <t>CABRIO DOME 3,5 / 3,6 m - RUND, schmaler Handlauf</t>
  </si>
  <si>
    <t>CABRIO DOME 3,00m / 320 cm RUND - schmaler Handlauf</t>
  </si>
  <si>
    <t>CABRIO DOME - Sonderbestellung</t>
  </si>
  <si>
    <t>CABRIO DOME 370 cm - RUND, breiter Handlauf (8-25 cm)</t>
  </si>
  <si>
    <t>CABRIO DOME 450/460 cm - RUND, breiter Handlauf (8-25 cm)</t>
  </si>
  <si>
    <t>CABRIO DOME 550 cm - RUND, breiter Handlauf (8-25 cm)</t>
  </si>
  <si>
    <t>CABRIO DOME - 5,6 x 3,6 m - OVAL - breiter Handlauf (8-25 cm)</t>
  </si>
  <si>
    <t>CABRIO DOME - 5,8 x 3,9 m - OVAL - breiter Handlauf (8-25 cm)</t>
  </si>
  <si>
    <t>CABRIO DOME - 7,3 x 3,7 m - OVAL - breiter Handlauf (8-25 cm)</t>
  </si>
  <si>
    <t>Befestigungsgarnitur für Volleingebaute Becken</t>
  </si>
  <si>
    <t>CABRIO DOME für Holzbecken Weka Trinidad</t>
  </si>
  <si>
    <t>CABRIO DOME für Holzbecken Weka Capri/Korsika</t>
  </si>
  <si>
    <t>CABRIO DOME für Holzbecken Weka Madeira</t>
  </si>
  <si>
    <t>CABRIO DOME für Holzbecken OCTO 540</t>
  </si>
  <si>
    <t>CABRIO DOME für Holzbecken Karibu 1 - 378 cm</t>
  </si>
  <si>
    <t>CABRIO DOME für Holzbecken Karibu 2 - 448 cm</t>
  </si>
  <si>
    <t>CABRIO DOME für Intex Ultra Frame 4,88</t>
  </si>
  <si>
    <t>CABRIO DOME für Intex Ultra Frame 5,49</t>
  </si>
  <si>
    <t>CABRIO DOME für Intex Frame Pool Wood 4,78</t>
  </si>
  <si>
    <t>CABRIO DOME für Intex Frame Pool Wood 5,69</t>
  </si>
  <si>
    <t>Cabrio Dach Rund 3,60 * 1,80 m - mit 9 Streben</t>
  </si>
  <si>
    <t>Cabrio Dach Rund 4,00 * 2,00 m - mit 9 Streben</t>
  </si>
  <si>
    <t>Cabrio Dach Rund 4,40 * 2,20 m - mit 9 Streben</t>
  </si>
  <si>
    <t>Cabrio Dach Rund 4,80 * 2,40 m - mit 9 Streben</t>
  </si>
  <si>
    <t>Cabrio Dach Rund 5,20 * 2,50 m - mit 9 Streben</t>
  </si>
  <si>
    <t>Cabrio Dach Rund 5,60 * 2,70 m - mit 9 Streben</t>
  </si>
  <si>
    <t>Cabrio Dach Rund 6,00 * 2,90 m - mit 11 Streben</t>
  </si>
  <si>
    <t>Cabrio Dach Rund 6,40 * 3,10 m - mit 11 Streben</t>
  </si>
  <si>
    <t>Cabrio Dach Rund 6,80 * 3,30 m - mit 11 Streben</t>
  </si>
  <si>
    <t>Cabrio Dach OVAL 6,40 * 480 * 2,40 m - mit 9 Streben</t>
  </si>
  <si>
    <t>Cabrio Dach Rund 7,60 * 3,70 m - mit 11 Streben</t>
  </si>
  <si>
    <t>Cabrio Dach OVAL 7,60 * 5,20 * 2,60 m, 9 Streben</t>
  </si>
  <si>
    <t>Cabrio Dach Rund 3,60 * 1,80 m, 7 Streben</t>
  </si>
  <si>
    <t>Cabrio Dach Rund 4,00 * 2,00 m, 7 Streben</t>
  </si>
  <si>
    <t>Cabrio Dach Rund 4,40 * 2,20 m, 7 Streben</t>
  </si>
  <si>
    <t>Cabrio Dach Rund 4,80 * 2,40 m, 7 Streben</t>
  </si>
  <si>
    <t>Cabrio Dach Rund 7,20 * 3,50 m, 11 Streben</t>
  </si>
  <si>
    <t>Aufpreis Sicherheitsnetz Betonanker &gt; Erdanker - per Stk (Loop-Loc)</t>
  </si>
  <si>
    <t>Aufpreis Sicherheitsnetz Betonanker &gt; Befestigungsbolzen für Holz p. Stück (LL)</t>
  </si>
  <si>
    <t>Aufpreis Sicherheitsnetz - 12% für Freiformbeckenausbildung</t>
  </si>
  <si>
    <t>Aufpreis für Wandanker m. Einkerbung - per Set (Loop Loc)</t>
  </si>
  <si>
    <t>Aufpreis Sicherheitsnetz für Treppe - Loop Loc</t>
  </si>
  <si>
    <t>HP - Winternetz für Rundbecken 300</t>
  </si>
  <si>
    <t>HP - Winternetz für Rundbecken 350</t>
  </si>
  <si>
    <t>HP - Winternetz für Rundbecken 360</t>
  </si>
  <si>
    <t>HP - Winternetz für Rundbecken 400</t>
  </si>
  <si>
    <t>HP - Winternetz für Rundbecken 420</t>
  </si>
  <si>
    <t>HP - Winternetz für Rundbecken 450</t>
  </si>
  <si>
    <t>HP - Winternetz für Rundbecken 460</t>
  </si>
  <si>
    <t>HP - Winternetz für Rundbecken 500</t>
  </si>
  <si>
    <t>HP - Winternetz für Rundbecken 550</t>
  </si>
  <si>
    <t>HP - Winternetz für Rundbecken 600</t>
  </si>
  <si>
    <t>HP - Winternetz für Rundbecken 640</t>
  </si>
  <si>
    <t>HP - Winternetz für Rundbecken 650</t>
  </si>
  <si>
    <t>HP - Winternetz für Rundbecken 700</t>
  </si>
  <si>
    <t>HP - Winternetz für Rundbecken 750</t>
  </si>
  <si>
    <t>HP - Winternetz für Rundbecken 800</t>
  </si>
  <si>
    <t>HP - Winternetz für Rundbecken 850</t>
  </si>
  <si>
    <t>HP - Winternetz für Rundbecken 900</t>
  </si>
  <si>
    <t>HP - Winternetz für Rundbecken 1000</t>
  </si>
  <si>
    <t>HP - Winternetz für Ovalbecken 486 x 250</t>
  </si>
  <si>
    <t>HP - Winternetz für Ovalbecken 488 x 300</t>
  </si>
  <si>
    <t>HP - Winternetz für Ovalbecken 560 x 420</t>
  </si>
  <si>
    <t>HP - Winternetz für Ovalbecken 570 x 300</t>
  </si>
  <si>
    <t>HP - Winternetz für Ovalbecken 575 x 350</t>
  </si>
  <si>
    <t>HP - Winternetz für Ovalbecken 586 x 350</t>
  </si>
  <si>
    <t>HP - Winternetz für Ovalbecken 600 x 300</t>
  </si>
  <si>
    <t>HP - Winternetz für Ovalbecken 614 x 300</t>
  </si>
  <si>
    <t>HP - Winternetz für Ovalbecken 620 x 350</t>
  </si>
  <si>
    <t>HP - Winternetz für Ovalbecken 623 x 360</t>
  </si>
  <si>
    <t>HP - Winternetz für Ovalbecken 630 x 360</t>
  </si>
  <si>
    <t>HP - Winternetz für Ovalbecken 700 x 300</t>
  </si>
  <si>
    <t>HP - Winternetz für Ovalbecken 700 x 350</t>
  </si>
  <si>
    <t>HP - Winternetz für Ovalbecken 703 x 420</t>
  </si>
  <si>
    <t>HP - Winternetz für Ovalbecken 714 x 400</t>
  </si>
  <si>
    <t>HP - Winternetz für Ovalbecken 730 x 420</t>
  </si>
  <si>
    <t>HP - Winternetz für Ovalbecken 737 x 360</t>
  </si>
  <si>
    <t>HP - Winternetz für Ovalbecken 742 x 350</t>
  </si>
  <si>
    <t>HP - Winternetz für Ovalbecken 750 x 350</t>
  </si>
  <si>
    <t>HP - Winternetz für Ovalbecken 770 x 500</t>
  </si>
  <si>
    <t>HP - Winternetz für Ovalbecken 800 x 400</t>
  </si>
  <si>
    <t>HP - Winternetz für Ovalbecken 814 x 500</t>
  </si>
  <si>
    <t>HP - Winternetz für Ovalbecken 820 x 420</t>
  </si>
  <si>
    <t>HP - Winternetz für Ovalbecken 859 x 420</t>
  </si>
  <si>
    <t>HP - Winternetz für Ovalbecken 871 x 400</t>
  </si>
  <si>
    <t>HP - Winternetz für Ovalbecken 900 x 450</t>
  </si>
  <si>
    <t>HP - Winternetz für Ovalbecken 900 x 500</t>
  </si>
  <si>
    <t>HP - Winternetz für Ovalbecken 916 x 460</t>
  </si>
  <si>
    <t>HP - Winternetz für Ovalbecken 950 x 420</t>
  </si>
  <si>
    <t>HP - Winternetz für Ovalbecken 1000 x 600</t>
  </si>
  <si>
    <t>HP - Winternetz für Ovalbecken 1030 x 500</t>
  </si>
  <si>
    <t>HP - Winternetz für Ovalbecken 1100 x 550</t>
  </si>
  <si>
    <t>HP - Winternetz für Ovalbecken 1130 x 600</t>
  </si>
  <si>
    <t>HP - Winternetz für Ovalbecken 1230 x 600</t>
  </si>
  <si>
    <t>HP - Winternetz für Ovalbecken 1260 x 600</t>
  </si>
  <si>
    <t>HP - Winternetz für Ovalbecken 1385 x 600</t>
  </si>
  <si>
    <t>HP - Winternetz für Rechteckbecken 400 x 250</t>
  </si>
  <si>
    <t>HP - Winternetz für Rechteckbecken 400 x 300</t>
  </si>
  <si>
    <t>HP - Winternetz für Rechteckbecken 400 x 350</t>
  </si>
  <si>
    <t>HP - Winternetz für Rechteckbecken 400 x 400</t>
  </si>
  <si>
    <t>HP - Winternetz für Rechteckbecken 500 x 250</t>
  </si>
  <si>
    <t>HP - Winternetz für Rechteckbecken 500 x 300</t>
  </si>
  <si>
    <t>HP - Winternetz für Rechteckbecken 500 x 350</t>
  </si>
  <si>
    <t>HP - Winternetz für Rechteckbecken 550 x 300</t>
  </si>
  <si>
    <t>HP - Winternetz für Rechteckbecken 550 x 350</t>
  </si>
  <si>
    <t>HP - Winternetz für Rechteckbecken 550 x 400</t>
  </si>
  <si>
    <t>HP - Winternetz für Rechteckbecken 600 x 300</t>
  </si>
  <si>
    <t>HP - Winternetz für Rechteckbecken 600 x 350</t>
  </si>
  <si>
    <t>HP - Winternetz für Rechteckbecken 600 x 400</t>
  </si>
  <si>
    <t>HP - Winternetz für Rechteckbecken 650 x 300</t>
  </si>
  <si>
    <t>HP - Winternetz für Rechteckbecken 650 x 350</t>
  </si>
  <si>
    <t>HP - Winternetz für Rechteckbecken 650 x 400</t>
  </si>
  <si>
    <t>HP - Winternetz für Rechteckbecken 700 x 300</t>
  </si>
  <si>
    <t>HP - Winternetz für Rechteckbecken 700 x 350</t>
  </si>
  <si>
    <t>HP - Winternetz für Rechteckbecken 700 x 400</t>
  </si>
  <si>
    <t>HP - Winternetz für Rechteckbecken 700 x 450</t>
  </si>
  <si>
    <t>HP - Winternetz für Rechteckbecken 750 x 300</t>
  </si>
  <si>
    <t>HP - Winternetz für Rechteckbecken 750 x 350</t>
  </si>
  <si>
    <t>HP - Winternetz für Rechteckbecken 750 x 400</t>
  </si>
  <si>
    <t>HP - Winternetz für Rechteckbecken 800 x 300</t>
  </si>
  <si>
    <t>HP - Winternetz für Rechteckbecken 800 x 350</t>
  </si>
  <si>
    <t>HP - Winternetz für Rechteckbecken 800 x 400</t>
  </si>
  <si>
    <t>HP - Winternetz für Rechteckbecken 850 x 300</t>
  </si>
  <si>
    <t>HP - Winternetz für Rechteckbecken 850 x 350</t>
  </si>
  <si>
    <t>HP - Winternetz für Rechteckbecken 850 x 400</t>
  </si>
  <si>
    <t>HP - Winternetz für Rechteckbecken 850 x 450</t>
  </si>
  <si>
    <t>HP - Winternetz für Rechteckbecken 900 x 300</t>
  </si>
  <si>
    <t>HP - Winternetz für Rechteckbecken 900 x 350</t>
  </si>
  <si>
    <t>HP - Winternetz für Rechteckbecken 900 x 400</t>
  </si>
  <si>
    <t>HP - Winternetz für Rechteckbecken 900 x 450</t>
  </si>
  <si>
    <t>HP - Winternetz für Rechteckbecken 900 x 500</t>
  </si>
  <si>
    <t>Loop-Loc Sicherheitsnetz - ECKIG - 400 x 250</t>
  </si>
  <si>
    <t>Loop-Loc Sicherheitsnetz - ECKIG - 400 x 300</t>
  </si>
  <si>
    <t>Loop-Loc Sicherheitsnetz - ECKIG - 400 x 350</t>
  </si>
  <si>
    <t>Loop-Loc Sicherheitsnetz - ECKIG - 400 x 400</t>
  </si>
  <si>
    <t>Loop-Loc Sicherheitsnetz - ECKIG - 500 x 250</t>
  </si>
  <si>
    <t>Loop-Loc Sicherheitsnetz - ECKIG - 500 x 350</t>
  </si>
  <si>
    <t>Loop-Loc Sicherheitsnetz - ECKIG - 550 x 300</t>
  </si>
  <si>
    <t>Loop-Loc Sicherheitsnetz - ECKIG - 550 x 350</t>
  </si>
  <si>
    <t>Loop-Loc Sicherheitsnetz - ECKIG - 550 x 400</t>
  </si>
  <si>
    <t>Loop-Loc Sicherheitsnetz - ECKIG - 600 x 350</t>
  </si>
  <si>
    <t>Loop-Loc Sicherheitsnetz - ECKIG - 650 x 300</t>
  </si>
  <si>
    <t>Loop-Loc Sicherheitsnetz - ECKIG - 650 x 350</t>
  </si>
  <si>
    <t>Loop-Loc Sicherheitsnetz - ECKIG - 700 x 300</t>
  </si>
  <si>
    <t>Loop-Loc Sicherheitsnetz - ECKIG - 700 x 400</t>
  </si>
  <si>
    <t>Loop-Loc Sicherheitsnetz - ECKIG - 750 x 300</t>
  </si>
  <si>
    <t>Loop-Loc Sicherheitsnetz - ECKIG - 750 x 350</t>
  </si>
  <si>
    <t>Loop-Loc Sicherheitsnetz - ECKIG - 750 x 400</t>
  </si>
  <si>
    <t>Loop-Loc Sicherheitsnetz - ECKIG - 800 x 300</t>
  </si>
  <si>
    <t>Loop-Loc Sicherheitsnetz - ECKIG - 850 x 300</t>
  </si>
  <si>
    <t>Loop-Loc Sicherheitsnetz - ECKIG - 850 x 350</t>
  </si>
  <si>
    <t>Loop-Loc Sicherheitsnetz - ECKIG - 850 x 400</t>
  </si>
  <si>
    <t>Loop-Loc Sicherheitsnetz - ECKIG - 850 x 450</t>
  </si>
  <si>
    <t>Loop-Loc Sicherheitsnetz - ECKIG - 900 x 300</t>
  </si>
  <si>
    <t>Loop-Loc Sicherheitsnetz - ECKIG - 900 x 350</t>
  </si>
  <si>
    <t>Loop-Loc Sicherheitsnetz - ECKIG - 900 x 400</t>
  </si>
  <si>
    <t>Loop-Loc Sicherheitsnetz - ECKIG - 900 x 450</t>
  </si>
  <si>
    <t>Loop-Loc Sicherheitsnetz - ECKIG - 900 x 500</t>
  </si>
  <si>
    <t>Loop-Loc Sicherheitsnetz - ECKIG - 950 x 300</t>
  </si>
  <si>
    <t>Loop-Loc Sicherheitsnetz - ECKIG - 950 x 350</t>
  </si>
  <si>
    <t>Loop-Loc Sicherheitsnetz - ECKIG - 950 x 400</t>
  </si>
  <si>
    <t>Loop-Loc Sicherheitsnetz - ECKIG - 950 x 450</t>
  </si>
  <si>
    <t>Loop-Loc Sicherheitsnetz - ECKIG - 950 x 500</t>
  </si>
  <si>
    <t>Loop-Loc Sicherheitsnetz - ECKIG - 950 x 550</t>
  </si>
  <si>
    <t>Loop-Loc Sicherheitsnetz - ECKIG - 1000 x 300</t>
  </si>
  <si>
    <t>Loop-Loc Sicherheitsnetz - ECKIG - 1000 x 350</t>
  </si>
  <si>
    <t>Loop-Loc Sicherheitsnetz - ECKIG - 1000 x 400</t>
  </si>
  <si>
    <t>Loop-Loc Sicherheitsnetz - ECKIG - 1000 x 450</t>
  </si>
  <si>
    <t>Loop-Loc Sicherheitsnetz - ECKIG - 1000 x 500</t>
  </si>
  <si>
    <t>Loop-Loc Sicherheitsnetz - ECKIG - 1000 x 550</t>
  </si>
  <si>
    <t>Loop-Loc Sicherheitsnetz - ECKIG - 1000 x 600</t>
  </si>
  <si>
    <t>Loop-Loc Sicherheitsnetz - ECKIG - 1200 x 600</t>
  </si>
  <si>
    <t>Loop-Loc Sicherheitsnetz - OVAL - 490 x 300</t>
  </si>
  <si>
    <t>Loop-Loc Sicherheitsnetz - OVAL - 530 x 320</t>
  </si>
  <si>
    <t>Loop-Loc Sicherheitsnetz - OVAL - 626 x 360</t>
  </si>
  <si>
    <t>Loop-Loc Sicherheitsnetz - OVAL - 700 x 350</t>
  </si>
  <si>
    <t>Loop-Loc Sicherheitsnetz - OVAL - 737 x 360</t>
  </si>
  <si>
    <t>Loop-Loc Sicherheitsnetz - OVAL - 800 x 400</t>
  </si>
  <si>
    <t>Loop-Loc Sicherheitsnetz - OVAL - 916 x 460</t>
  </si>
  <si>
    <t>Loop-Loc Sicherheitsnetz - OVAL - 1100 x 550</t>
  </si>
  <si>
    <t>Loop-Loc Sicherheitsnetz - RUND - 300</t>
  </si>
  <si>
    <t>Loop-Loc Sicherheitsnetz - RUND - 320</t>
  </si>
  <si>
    <t>Loop-Loc Sicherheitsnetz - RUND - 350</t>
  </si>
  <si>
    <t>Loop-Loc Sicherheitsnetz - RUND - 400</t>
  </si>
  <si>
    <t>Loop-Loc Sicherheitsnetz - RUND - 420</t>
  </si>
  <si>
    <t>Loop-Loc Sicherheitsnetz - RUND - 450</t>
  </si>
  <si>
    <t>Loop-Loc Sicherheitsnetz - RUND - 500</t>
  </si>
  <si>
    <t>Loop-Loc Sicherheitsnetz - RUND - 550</t>
  </si>
  <si>
    <t>Loop-Loc Sicherheitsnetz - RUND - 600</t>
  </si>
  <si>
    <t>Loop-Loc Sicherheitsnetz - RUND - 640</t>
  </si>
  <si>
    <t>Loop-Loc Sicherheitsnetz - RUND - 700</t>
  </si>
  <si>
    <t>Loop-Loc Sicherheitsnetz - RUND - 750</t>
  </si>
  <si>
    <t>Loop-Loc Sicherheitsnetz - RUND - 800</t>
  </si>
  <si>
    <t>Loop-Loc Sicherheitsnetz - RUND - 900</t>
  </si>
  <si>
    <t>Loop-Loc Sicherheitsnetz - RUND - 1000</t>
  </si>
  <si>
    <t>Loop-Loc Zubehör - Betonanker - per Stk.</t>
  </si>
  <si>
    <t>Loop-Loc Zubehör - Befestigung f. Holz - per Stk.</t>
  </si>
  <si>
    <t>Krafthebel für Verpsannung - per Stk.</t>
  </si>
  <si>
    <t>Loop-Loc Sicherheitsnetz - Sonderanfertigung + ca. 70 cm größer - per m2 : FREIFORM</t>
  </si>
  <si>
    <t>Gebläsepumpe für aufblasbare Haube</t>
  </si>
  <si>
    <t>Sonderanfertigung Aufblasbare Haube - RUND - per m2</t>
  </si>
  <si>
    <t>Sonderanfertigung Aufblasbare Haube - OVAL - per m2</t>
  </si>
  <si>
    <t>Sonderanfertigung Aufblasbare Haube - ECKIG - per m2</t>
  </si>
  <si>
    <t>Sonderanfertigung Treppe als Lappen/Latz - per m2 (nur Eckige Fertigung)</t>
  </si>
  <si>
    <t>Sicherheitsventil für Aufblasbare Haube</t>
  </si>
  <si>
    <t>AirCover-Reparaturset - blau</t>
  </si>
  <si>
    <t>AirCover-Reparaturset - grau</t>
  </si>
  <si>
    <t>Sonderanfertigung Haube - Zuschnitt nach Kundenschablone</t>
  </si>
  <si>
    <t>Sonderanfertigung Aufblasbare Haube - ACHTFORM / OVAL - per m2</t>
  </si>
  <si>
    <t>Sonderanfertigung Aufblasbare Haube - ACHTECK - per m2</t>
  </si>
  <si>
    <t>10% Aufpreis Sonderanfertigung bei Abweichungen (Eck, Rund u. Oval)</t>
  </si>
  <si>
    <t>Aufblasbare Haube - Rund 3 m</t>
  </si>
  <si>
    <t>Aufblasbare Haube - Rund 3,2 m</t>
  </si>
  <si>
    <t>Aufblasbare Haube - Rund 3,5/3,6 m</t>
  </si>
  <si>
    <t>Aufblasbare Haube - Rund 4 m</t>
  </si>
  <si>
    <t>Aufblasbare Haube - Rund 4,2 m</t>
  </si>
  <si>
    <t>Aufblasbare Haube - Rund 4,5 / 4,6 m</t>
  </si>
  <si>
    <t>Aufblasbare Haube - Rund 5 m</t>
  </si>
  <si>
    <t>Aufblasbare Haube - Rund 5,5 m</t>
  </si>
  <si>
    <t>Aufblasbare Haube - Rund 6 m</t>
  </si>
  <si>
    <t>Aufblasbare Haube - Rund 6,5 m</t>
  </si>
  <si>
    <t>Aufblasbare Haube - Rund 7 m</t>
  </si>
  <si>
    <t>Aufblasbare Haube - Eckig 5 x 3 m</t>
  </si>
  <si>
    <t>Aufblasbare Haube - Eckig 6 x 3 m</t>
  </si>
  <si>
    <t>Aufblasbare Haube - Eckig 7 x 3,5 m</t>
  </si>
  <si>
    <t>Aufblasbare Haube - Eckig 7 x 4 m</t>
  </si>
  <si>
    <t>Aufblasbare Haube - Eckig 8 x 4 m</t>
  </si>
  <si>
    <t>Aufblasbare Haube - Eckig 9 x 4 m</t>
  </si>
  <si>
    <t>Aufblasbare Haube - Eckig 9 x 5 m</t>
  </si>
  <si>
    <t>Aufblasbare Haube - Eckig 10 x 5 m</t>
  </si>
  <si>
    <t>Aufblasbare Haube - Oval 4,5 x 3 m</t>
  </si>
  <si>
    <t>Aufblasbare Haube - Oval 4,9 x 3 m</t>
  </si>
  <si>
    <t>Aufblasbare Haube - Oval 5,3 x 3,2 m</t>
  </si>
  <si>
    <t>Aufblasbare Haube - Oval 6 x 3 m</t>
  </si>
  <si>
    <t>Aufblasbare Haube - Oval 6,23 x 3,6 m</t>
  </si>
  <si>
    <t>Aufblasbare Haube - Oval 7 x 3 m</t>
  </si>
  <si>
    <t>Aufblasbare Haube - Oval 7 x 3,5 m</t>
  </si>
  <si>
    <t>Aufblasbare Haube - Oval 7,37 x 3,6 m</t>
  </si>
  <si>
    <t>Aufblasbare Haube - Oval 8 x 4 m</t>
  </si>
  <si>
    <t>Aufblasbare Haube - Oval 9,16 x 4,6 m</t>
  </si>
  <si>
    <t>Aufblasbare Haube - Oval 11 x 5,5 m</t>
  </si>
  <si>
    <t>Aufblasbare Haube - Achtform 4,7 x 3 m</t>
  </si>
  <si>
    <t>Aufblasbare Haube - Achtform 5,25 x 3,2 m</t>
  </si>
  <si>
    <t>Aufblasbare Haube - Achtform 5,4 x 3,5 m</t>
  </si>
  <si>
    <t>Aufblasbare Haube - Achtform 6,25 x 3,6 m</t>
  </si>
  <si>
    <t>Aufblasbare Haube - Achtform 6,5 x 4,2 m</t>
  </si>
  <si>
    <t>Aufblasbare Haube - Achtform 7,25 x 4,6 m</t>
  </si>
  <si>
    <t>Aufblasbare Haube - Achtform 7,7 x 5 m</t>
  </si>
  <si>
    <t>Aufblasbare Haube - Achtform 8,55 x 5 m</t>
  </si>
  <si>
    <t>Aufblasbare Haube - Weka Trinidad</t>
  </si>
  <si>
    <t>Aufblasbare Haube - Weka Capri/Korsika 1</t>
  </si>
  <si>
    <t>Aufblasbare Haube - Weka Madeira/Korsika 2</t>
  </si>
  <si>
    <t>Aufblasbare Haube - Weka Korfu</t>
  </si>
  <si>
    <t>Aufblasbare Haube - Weka Malta</t>
  </si>
  <si>
    <t>Aufblasbare Haube - Oval 7,37 x 3,6 m - Lagerware</t>
  </si>
  <si>
    <t>Aufblasbare Haube - OCTO 414 / 440</t>
  </si>
  <si>
    <t>Aufblasbare Haube - OCTO 505 / 530</t>
  </si>
  <si>
    <t>Aufblasbare Haube - Karibu Modell 1</t>
  </si>
  <si>
    <t>Aufblasbare Haube - Karibu Modell 2</t>
  </si>
  <si>
    <t>Aufblasbare Haube - Karibu Modell 4</t>
  </si>
  <si>
    <t>Reparaturset Haube</t>
  </si>
  <si>
    <t>OPEN AERO Aufrollvorrichtung bis 3 m - inkl. Appsteuerung</t>
  </si>
  <si>
    <t>OPEN AERO Aufrollvorrichtung bis 3.5 m - inkl. Appsteuerung</t>
  </si>
  <si>
    <t>OPEN AERO Aufrollvorrichtung bis 4,0 m - inkl. Appsteuerung</t>
  </si>
  <si>
    <t>OPEN AERO Aufrollvorrichtung bis 4,5 m - inkl. Appsteuerung</t>
  </si>
  <si>
    <t>OPEN AERO Aufrollvorrichtung bis 5,0 m - inkl. Appsteuerung</t>
  </si>
  <si>
    <t>OPEN PVC-Lamellen ABRIBLUE 83 mm - WEISS</t>
  </si>
  <si>
    <t>OPEN PVC-Lamellen ABRIBLUE 83 mm - BLAU</t>
  </si>
  <si>
    <t>OPEN PVC-Lamellen ABRIBLUE 83 mm - HELLGRAU</t>
  </si>
  <si>
    <t>OPEN PVC-Lamellen ABRIBLUE 83 mm - SAND</t>
  </si>
  <si>
    <t>OPEN Polycarbonat-Lamellen 83 mm SOLAR - TRANSPARENT</t>
  </si>
  <si>
    <t>OPEN Polycarbonat-Lamellen 83 mm SOLAR - BLÄULICH</t>
  </si>
  <si>
    <t>OPEN Polycarbonat-Lamellen 83 mm SOLAR - SCHWARZ FUMEE</t>
  </si>
  <si>
    <t>OPEN AERO Pool Rolladen Bsp 6 x 3 m - WEISS</t>
  </si>
  <si>
    <t>OPEN AERO Pool Rolladen Bsp 7 x 3.5 m - WEISS</t>
  </si>
  <si>
    <t>OPEN AERO Pool Rolladen Bsp 8 x 4 m - WEISS</t>
  </si>
  <si>
    <t>OPEN AERO Pool Rolladen Bsp 9 x 4.5 m - WEISS</t>
  </si>
  <si>
    <t>OPEN AERO Pool Rolladen Bsp 10 x 5 m - WEISS</t>
  </si>
  <si>
    <t>OPEN PVC Lamellen - Aufpreis GERADE TREPPE &lt; 2m</t>
  </si>
  <si>
    <t>OPEN PVC Lamellen - Aufpreis GERADE TREPPE &lt; 2,5m</t>
  </si>
  <si>
    <t>OPEN PVC Lamellen - Aufpreis RÖMISCHE TREPPE &lt; 3 m</t>
  </si>
  <si>
    <t>OPEN PVC Lamellen - Aufpreis RÖMISCHE TREPPE &gt; 3 m</t>
  </si>
  <si>
    <t>OPEN MANU Aufrollvorrichtung mit Kurbel - bis 3 m</t>
  </si>
  <si>
    <t>OPEN MANU Aufrollvorrichtung mit Kurbel - bis 3,5 m</t>
  </si>
  <si>
    <t>OPEN MANU Aufrollvorrichtung mit Kurbel - bis 4,0 m</t>
  </si>
  <si>
    <t>OPEN MANU Aufrollvorrichtung mit Kurbel - bis 4,5 m</t>
  </si>
  <si>
    <t>OPEN MANU Aufrollvorrichtung mit Kurbel - bis 5,0 m</t>
  </si>
  <si>
    <t>OPEN MANU Pool Rolladen Bsp 6 x 3 m - WEISS</t>
  </si>
  <si>
    <t>OPEN MANU Pool Rolladen Bsp 7 x 3.5 m - WEISS</t>
  </si>
  <si>
    <t>OPEN MANU Pool Rolladen Bsp 8 x 4 m - WEISS</t>
  </si>
  <si>
    <t>OPEN MANU Pool Rolladen Bsp 10 x 5 m - WEISS</t>
  </si>
  <si>
    <t>OPEN NEO Aufrollvorrichtung - Netz 230 Volt - bis 3 m</t>
  </si>
  <si>
    <t>OPEN NEO Aufrollvorrichtung - Netz 230 Volt - bis 3.5 m</t>
  </si>
  <si>
    <t>OPEN NEO Aufrollvorrichtung - Netz 230 Volt - bis 4 m</t>
  </si>
  <si>
    <t>OPEN NEO Aufrollvorrichtung - Netz 230 Volt - bis 4.5 m</t>
  </si>
  <si>
    <t>OPEN NEO Aufrollvorrichtung - Netz 230 Volt - bis 5 m</t>
  </si>
  <si>
    <t>OPEN NEO Pool Rolladen Bsp 6 x 3 m - WEISS</t>
  </si>
  <si>
    <t>OPEN NEO Pool Rolladen Bsp 7 x 3.5 m - WEISS</t>
  </si>
  <si>
    <t>OPEN NEO Pool Rolladen Bsp 8 x 4 m - WEISS</t>
  </si>
  <si>
    <t>OPEN NEO Pool Rolladen Bsp 10 x 5 m - WEISS</t>
  </si>
  <si>
    <t>OPEN SOLAR Aufrollvorrichtung bis 3 m</t>
  </si>
  <si>
    <t>OPEN SOLAR Aufrollvorrichtung bis 3.5 m</t>
  </si>
  <si>
    <t>OPEN SOLAR Aufrollvorrichtung bis 4 m</t>
  </si>
  <si>
    <t>OPEN SOLAR Aufrollvorrichtung bis 4.5 m</t>
  </si>
  <si>
    <t>OPEN SOLAR Aufrollvorrichtung bis 5 m</t>
  </si>
  <si>
    <t>OPEN SOLAR Pool Rolladen Bsp 6 x 3 m - WEISS</t>
  </si>
  <si>
    <t>OPEN SOLAR Pool Rolladen Bsp 7 x 3.5 m - WEISS</t>
  </si>
  <si>
    <t>OPEN SOLAR Pool Rolladen Bsp 8 x 4 m - WEISS</t>
  </si>
  <si>
    <t>OPEN SOLAR Pool Rolladen Bsp 10 x 5 m - WEISS</t>
  </si>
  <si>
    <t>ProCover - Winterschutz für Lamellen</t>
  </si>
  <si>
    <t>AUSSCHNITT Rollladen (zB.Leiter,Gegenstromanlage (nur mit Skizze)</t>
  </si>
  <si>
    <t>IMMAX Unterflur Rolladen bis 3 m</t>
  </si>
  <si>
    <t>IMMAX Unterflur Rolladen bis 3.5 m</t>
  </si>
  <si>
    <t>IMMAX Unterflur Rolladen bis 4 m</t>
  </si>
  <si>
    <t>IMMAX Unterflur Rolladen bis 4.5 m</t>
  </si>
  <si>
    <t>IMMAX Unterflur Rolladen bis 5 m</t>
  </si>
  <si>
    <t>Wanddurchführung - mit Flanschset und Kabelverschraubung - verklebt</t>
  </si>
  <si>
    <t>IMMAX Unterflur Rolladen Bsp 6 x 3 m - WEISS</t>
  </si>
  <si>
    <t>IMMAX Unterflur Rolladen Bsp 7 x 3.5 m - WEISS</t>
  </si>
  <si>
    <t>IMMAX Unterflur Rolladen Bsp 8 x 4 m - WEISS</t>
  </si>
  <si>
    <t>IMMAX Unterflur Rolladen Bsp 10 x 5 m - WEISS</t>
  </si>
  <si>
    <t>OPEN Aufpreis mit Bürstenflügel PRO LFM</t>
  </si>
  <si>
    <t>Solarkollektor - NBR 3 m x 0,5 m = 1,5 m2</t>
  </si>
  <si>
    <t>Solarkollektor - NBR 4 m x 0,5 m = 2,0 m2</t>
  </si>
  <si>
    <t>Solarkollektor - NBR 5,0 m x 0,5 m = 2,5 m2</t>
  </si>
  <si>
    <t>Solarkollektor - NBR 6,0 m x 0,5 m = 3,0 m2</t>
  </si>
  <si>
    <t>Solarkollektor - NBR 7,0 m x 0,5 m = 3,5 m2</t>
  </si>
  <si>
    <t>Solarkollektor - NBR 8,0 m x 0,5 m = 4,0 m2</t>
  </si>
  <si>
    <t>Solarkollektor - NBR 9,0 m x 0,5 m = 4,5 m2</t>
  </si>
  <si>
    <t>Solarkollektor - NBR 10,0 m x 0,5 m = 5,0 m2</t>
  </si>
  <si>
    <t>Solarkollektor - NBR 11,0 m x 0,5 m = 5,5</t>
  </si>
  <si>
    <t>Solarkollektor - NBR 12,0 m x 0,5 m = 6,0 m2</t>
  </si>
  <si>
    <t>Klebemasse 300 cm3 - Kartusche</t>
  </si>
  <si>
    <t>Einseitanschluß EPDM Kollektor</t>
  </si>
  <si>
    <t>Verlängerungs- u. Reparatur Set zu EPDM Schlauch (5 Stk Set)</t>
  </si>
  <si>
    <t>Schnellentlüfter - Messing MV15/S</t>
  </si>
  <si>
    <t>Temperaturfühler zu Resol E1 - Sensortyp KTY (FRY6)</t>
  </si>
  <si>
    <t>Temperaturfühler zu Deltasol BS - Kollektorfühler</t>
  </si>
  <si>
    <t>Temperaturfühler zu Deltasol BS - Beckenfühler</t>
  </si>
  <si>
    <t>Temperaturfühler zu Solarmanager - NTC 10 K B=3950</t>
  </si>
  <si>
    <t>Tauchhülse 1/2 - 50 mm mit Fühlerfixierung</t>
  </si>
  <si>
    <t>Solarsteuerung Deltasol BS - digitale Anzeigen</t>
  </si>
  <si>
    <t>Solarsteuerung Evolution SC01 - Komplettset mit 2-Wege Motorven</t>
  </si>
  <si>
    <t>Solarsteuerung Evolution SC01 - Komplettset mit 3-Wege Motorv.</t>
  </si>
  <si>
    <t>Solarsteuerung Solar Manager - komplett mit Fühler</t>
  </si>
  <si>
    <t>Steuereinheit Solar Manager</t>
  </si>
  <si>
    <t>Schnellentlüfter SET für Solaranlage</t>
  </si>
  <si>
    <t>Verteilerrohr 54,0 x 5,0 cm, für Kautschukkollektor</t>
  </si>
  <si>
    <t>Klips zu Verteilerrohr Kautschukkollektor (6x pro Set notwendig)</t>
  </si>
  <si>
    <t>Klemme und O-Ring zu Verteilerrohr Kautschukkollektor</t>
  </si>
  <si>
    <t>Rippenrohr Kollektor</t>
  </si>
  <si>
    <t>Fühlerverlängerungskabel per lfm</t>
  </si>
  <si>
    <t>POOLRIPP Rippenrohrkollektor Einseitig 2 x 3 m</t>
  </si>
  <si>
    <t>POOLRIPP Rippenrohrkollektor Einseitig 2 x 4 m</t>
  </si>
  <si>
    <t>POOLRIPP Rippenrohrkollektor Einseitig 2 x 5 m</t>
  </si>
  <si>
    <t>POOLRIPP Rippenrohrkollektor Einseitig 2 x 6 m</t>
  </si>
  <si>
    <t>POOLRIPP Rippenrohrkollektor Einseitig 2 x 7 m</t>
  </si>
  <si>
    <t>POOLRIPP Rippenrohrkollektor Einseitig 2 x 8 m</t>
  </si>
  <si>
    <t>POOLRIPP Rippenrohrkollektor Einseitig 2 x 9 m</t>
  </si>
  <si>
    <t>POOLRIPP Rippenrohrkollektor Einseitig 3 x 3 m</t>
  </si>
  <si>
    <t>POOLRIPP Rippenrohrkollektor Einseitig 3 x 4 m</t>
  </si>
  <si>
    <t>POOLRIPP Rippenrohrkollektor Einseitig 3 x 5 m</t>
  </si>
  <si>
    <t>POOLRIPP Rippenrohrkollektor Einseitig 3 x 6 m</t>
  </si>
  <si>
    <t>POOLRIPP Rippenrohrkollektor Einseitig 3 x 7 m</t>
  </si>
  <si>
    <t>POOLRIPP Rippenrohrkollektor Einseitig 3 x 8 m</t>
  </si>
  <si>
    <t>POOLRIPP Rippenrohrkollektor Einseitig 3 x 9 m</t>
  </si>
  <si>
    <t>POOLRIPP Rippenrohrkollektor Einseitig 4 x 4 m</t>
  </si>
  <si>
    <t>POOLRIPP Rippenrohrkollektor Einseitig 4 x 5 m</t>
  </si>
  <si>
    <t>POOLRIPP Rippenrohrkollektor Einseitig 4 x 6 m</t>
  </si>
  <si>
    <t>POOLRIPP Rippenrohrkollektor Einseitig 4 x 7 m</t>
  </si>
  <si>
    <t>POOLRIPP Rippenrohrkollektor Einseitig 4 x 8 m</t>
  </si>
  <si>
    <t>POOLRIPP Rippenrohrkollektor Einseitig 5 x 8 m</t>
  </si>
  <si>
    <t>POOLRIPP Rippenrohrkollektor Diagonal 2 x 3 m</t>
  </si>
  <si>
    <t>POOLRIPP Rippenrohrkollektor Diagonal 2 x 4 m</t>
  </si>
  <si>
    <t>POOLRIPP Rippenrohrkollektor Diagonal 2 x 5 m</t>
  </si>
  <si>
    <t>POOLRIPP Rippenrohrkollektor Diagonal 2 x 6 m</t>
  </si>
  <si>
    <t>POOLRIPP Rippenrohrkollektor Diagonal 2 x 7 m</t>
  </si>
  <si>
    <t>POOLRIPP Rippenrohrkollektor Diagonal 2 x 8 m</t>
  </si>
  <si>
    <t>POOLRIPP Rippenrohrkollektor Diagonal 2 x 9 m</t>
  </si>
  <si>
    <t>POOLRIPP Rippenrohrkollektor Diagonal 3 x 3 m</t>
  </si>
  <si>
    <t>POOLRIPP Rippenrohrkollektor Diagonal 3 x 4 m</t>
  </si>
  <si>
    <t>POOLRIPP Rippenrohrkollektor Diagonal 3 x 5 m</t>
  </si>
  <si>
    <t>POOLRIPP Rippenrohrkollektor Diagonal 3 x 6 m</t>
  </si>
  <si>
    <t>POOLRIPP Rippenrohrkollektor Diagonal 3 x 7 m</t>
  </si>
  <si>
    <t>POOLRIPP Rippenrohrkollektor Diagonal 3 x 8 m</t>
  </si>
  <si>
    <t>POOLRIPP Rippenrohrkollektor Diagonal 3 x 9 m</t>
  </si>
  <si>
    <t>POOLRIPP Rippenrohrkollektor Diagonal 4 x 4 m</t>
  </si>
  <si>
    <t>POOLRIPP Rippenrohrkollektor Diagonal 4 x 5 m</t>
  </si>
  <si>
    <t>POOLRIPP Rippenrohrkollektor Diagonal 4 x 6 m</t>
  </si>
  <si>
    <t>POOLRIPP Rippenrohrkollektor Diagonal 4 x 7 m</t>
  </si>
  <si>
    <t>POOLRIPP Rippenrohrkollektor Diagonal 4 x 8 m</t>
  </si>
  <si>
    <t>POOLRIPP Rippenrohrkollektor Diagonal 5 x 8 m</t>
  </si>
  <si>
    <t>Lochbandrolle 10m - einfache Befestigung bei Ziegeldach</t>
  </si>
  <si>
    <t>Lippendichtung - zu POWERFLEX Solar Kollektor</t>
  </si>
  <si>
    <t>Stützhülse - zu POWERFLEX Solar Kollektor</t>
  </si>
  <si>
    <t>POOLRIPP Fertigung - PE-Rohr + Bohrungen mit Nippel Montage</t>
  </si>
  <si>
    <t>Gummiring (&gt;Sammelrohr)</t>
  </si>
  <si>
    <t>Solarverbinder</t>
  </si>
  <si>
    <t>Lippendichtung (&gt;Rippenrohr)</t>
  </si>
  <si>
    <t>Stützhülse (&gt;Rippenrohr)</t>
  </si>
  <si>
    <t>Reparatur und Verlängerungsset = 5x Verbinder + 10x Dichtung</t>
  </si>
  <si>
    <t>Clipleiste (12 fach = 42cm)</t>
  </si>
  <si>
    <t>Solarverbinder mit Gewindeanschluss 3/4" Außengewinde</t>
  </si>
  <si>
    <t>Solar Rippenrohr - Wellschlauch - Einzelne Meter</t>
  </si>
  <si>
    <t>Solar Rippenrohr - Wellschlauch - Bund mit 50 lfm</t>
  </si>
  <si>
    <t>Entlüftungset manuell / Entleerungsset - zur Selbstmontage im Sammelrohr</t>
  </si>
  <si>
    <t>Solarverbinder mit Gewindeanschluss 3/4" Innengewinde</t>
  </si>
  <si>
    <t>Solar Rippenrohr - Wellschlauch - 100 Meter Bund</t>
  </si>
  <si>
    <t>PE-Reduzierung DN50-DN38 - inkl. Fertigung auf Sammelrohr</t>
  </si>
  <si>
    <t>Automatischer Entlüfter 3/4" AG - (Kunststoff, grün)</t>
  </si>
  <si>
    <t>Solar Rippenrohr - Wellschlauch - 300 Meter Bund</t>
  </si>
  <si>
    <t>Solarverbinder - zu POWERFLEX Solar Kollektor</t>
  </si>
  <si>
    <t>Gummiring zu Solarverbinder - zu POWERFLEX Solar Kollektor (35605)</t>
  </si>
  <si>
    <t>VA Schlauchschelle 50 - 70 mm</t>
  </si>
  <si>
    <t>Rohr PE 100 schwarz, per Laufmeter 50 x 4,6 SDR11 ISO S-5 (5 mt. Stange)</t>
  </si>
  <si>
    <t>Clipleiste (12 fach = 42cm) - POWERFLEX</t>
  </si>
  <si>
    <t>Poolripp PE-Sammelrohr per 100 cm - inkl. Gummiringe und Solarnippel komplett gefertigt</t>
  </si>
  <si>
    <t>PE Endkappe 50 - fertig verschweißt auf Sammellrohr</t>
  </si>
  <si>
    <t>EPDM Endkappe - 50 mm</t>
  </si>
  <si>
    <t>Kabelbinder - Verbindung der Klipleisten miteinander (UV-stabil) 100 Stk.VP</t>
  </si>
  <si>
    <t>Spülmittel - für leichte Montage der Schläuche</t>
  </si>
  <si>
    <t>Plattenkollektor 200 cm</t>
  </si>
  <si>
    <t>Plattenkollektor 300 cm</t>
  </si>
  <si>
    <t>Plattenkollektor 400 cm</t>
  </si>
  <si>
    <t>3-Wege-Motorstellantrieb 230 V</t>
  </si>
  <si>
    <t>2-Wege-Motorstellantrieb 230 V</t>
  </si>
  <si>
    <t>2-Wege-Motorstellantrieb DA63 - 230 V</t>
  </si>
  <si>
    <t>3-Wege-Motorstellantrieb DA63 - 230 V</t>
  </si>
  <si>
    <t>Poolripp Entwässerung SET</t>
  </si>
  <si>
    <t>POOLRIPP Rippenrohr-Kollektor - DIAGONAL (Z-design)</t>
  </si>
  <si>
    <t>POOLRIPP Rippenrohr Kollektor - EINSEITIG (U-design)</t>
  </si>
  <si>
    <t>POWERFLEX Rippenrohr-Kollektorset - DIAGONAL</t>
  </si>
  <si>
    <t>POWERFLEX Rippenrohr-Kollektorset - EINSEITIG</t>
  </si>
  <si>
    <t>POWERFLEX Rippenrohr - Wellschlauch - 50 Meter Bund - Art. Nr.35601</t>
  </si>
  <si>
    <t>POWERFLEX Rippenrohr - Wellschlauch - 100 Meter Bund</t>
  </si>
  <si>
    <t>POWERFLEX Rippenrohr - Wellschlauch - 300 Meter Bund</t>
  </si>
  <si>
    <t>Titan Röhren-Wärmetauscher 40 KW, Heat Line 40</t>
  </si>
  <si>
    <t>Titan Röhren-Wärmetauscher 70 KW, Heat Line 70</t>
  </si>
  <si>
    <t>Titan Röhren-Wärmetauscher Heat Line 40 - m. Ausstattung</t>
  </si>
  <si>
    <t>Titan Röhren-Wärmetauscher Heat Line 70 - m. Ausstattung</t>
  </si>
  <si>
    <t>V4A Heizungswärmetauscher HWT 35 / 40 KW</t>
  </si>
  <si>
    <t>V4A Heizungswärmetauscher HWT 65 / 75 KW</t>
  </si>
  <si>
    <t>V4A Heizungswärmetauscher HWT 93 / 105 KW</t>
  </si>
  <si>
    <t>Gummischlauchmontagessatz NW 50</t>
  </si>
  <si>
    <t>Solarwärmetauscher NWT 18 KW</t>
  </si>
  <si>
    <t>V4A Heizungswärmetauscher HWT 122 / 140 KW</t>
  </si>
  <si>
    <t>Wärmetauscher Halterung - DA125</t>
  </si>
  <si>
    <t>Solarwärmetauscher NWT 35 KW</t>
  </si>
  <si>
    <t>V4A Heizungswärmetauscher HWT 182 / 209 KW</t>
  </si>
  <si>
    <t>Wärmetauscher Halterung - DA160 - per Stk</t>
  </si>
  <si>
    <t>Plattenwärmetauscher D-PWT 30/30 KW V4A</t>
  </si>
  <si>
    <t>Plattenwärmetauscher D-PWT 50/50 KW V4A</t>
  </si>
  <si>
    <t>Plattenwärmetauscher D-PWT 75/75 KW V4A</t>
  </si>
  <si>
    <t>Isolierung zu D-PWT 30</t>
  </si>
  <si>
    <t>Isolierung zu D-PWT 50</t>
  </si>
  <si>
    <t>Isolierung zu D-PWT 75</t>
  </si>
  <si>
    <t>Plattenwärmetauscher G-PWT 30/32 KW TITAN</t>
  </si>
  <si>
    <t>Plattenwärmetauscher G-PWT 50/53 KW TITAN</t>
  </si>
  <si>
    <t>Plattenwärmetauscher G-PWT 70/74 KW TITAN</t>
  </si>
  <si>
    <t>TITAN Wärmetauscher D-TWT 35 / 40 kW</t>
  </si>
  <si>
    <t>TITAN Wärmetauscher D-TWT 65 / 75 kW</t>
  </si>
  <si>
    <t>TITAN Wärmetauscher D-TWT 93 / 105 kW</t>
  </si>
  <si>
    <t>Wärmetauscher KstW 200 - 47,5kW - Salzwasserfest</t>
  </si>
  <si>
    <t>TITAN Wärmetauscher 25 kW, Mehrrohrwärmetauscher , bis max. 3 BAR</t>
  </si>
  <si>
    <t>TITAN Wärmetauscher 40 kW, Mehrrohrwärmetauscher , bis max. 3 BAR</t>
  </si>
  <si>
    <t>TITAN Wärmetauscher 70 kW, Mehrrohrwärmetauscher , bis max. 3 BAR</t>
  </si>
  <si>
    <t>EDELSTAHL Wärmetauscher 40 kW - Topqualität</t>
  </si>
  <si>
    <t>EDELSTAHL Wärmetauscher 70 kW, Topqualität</t>
  </si>
  <si>
    <t>POOL SMART Plus - Steuerung für Wärmetauscher</t>
  </si>
  <si>
    <t>T-Stück für POOL SMART Plus - Steuerung für Wärmetauscher</t>
  </si>
  <si>
    <t>STRÖMUNGSSCHALTER für Heizung- Dosieranlagen</t>
  </si>
  <si>
    <t>TITAN Wärmetauscher 25 kW - SET , kompl. mit Ausstattung (2 Colli)</t>
  </si>
  <si>
    <t>TITAN Wärmetauscher 40 kW - SET , kompl. mit Ausstattung (2 Colli)</t>
  </si>
  <si>
    <t>TITAN Wärmetauscher 70 kW - Set - kompl. mit Ausstattung (2 Colli)</t>
  </si>
  <si>
    <t>EDELSTAHL Wärmetauscher 40 kW - kompl. mit Ausstattung</t>
  </si>
  <si>
    <t>EDELSTAHL Wärmetauscher 70 kW - kompl. mit Ausstattung</t>
  </si>
  <si>
    <t>Wärmepumpe - Leistung 9 kW</t>
  </si>
  <si>
    <t>Wärmepumpe - Leistung 12 kW</t>
  </si>
  <si>
    <t>Wärmepumpe - Leistung 16 kW</t>
  </si>
  <si>
    <t>Wärmepumpe PHP 07 - Leistung 6.5 kW</t>
  </si>
  <si>
    <t>Wärmepumpe BPN08 - Inverter 8 kW</t>
  </si>
  <si>
    <t>Wärmepumpe - Leistung 23 kW</t>
  </si>
  <si>
    <t>Wärmepumpe PHP - Leistung 10 kW</t>
  </si>
  <si>
    <t>Wärmepumpe PHP - Leistung 13.5 kW</t>
  </si>
  <si>
    <t>Wärmepumpe PHP - Leistung 17.5 kW</t>
  </si>
  <si>
    <t>Wärmepumpe PHP - Leistung 28 kW 400V</t>
  </si>
  <si>
    <t>Wärmepumpe PHP - Leistung 33 kW 400V</t>
  </si>
  <si>
    <t>Wärmepumpe AI17 - Inverter</t>
  </si>
  <si>
    <t>Wärmepumpe AI13 - Inverter</t>
  </si>
  <si>
    <t>Wärmepumpe AI10 - Inverter</t>
  </si>
  <si>
    <t>Wärmepumpe AI28T 400V - Inverter</t>
  </si>
  <si>
    <t>Wärmepumpe CPI13 - Inverter</t>
  </si>
  <si>
    <t>Wärmepumpe AXR10 - TurboSilence Inverter</t>
  </si>
  <si>
    <t>Wärmepumpe AXR13 - TurboSilence Inverter</t>
  </si>
  <si>
    <t>Wärmepumpe AXR17 - TurboSilence Inverter</t>
  </si>
  <si>
    <t>Wärmepumpe AXR32T - TurboSilence Inverter - 400V</t>
  </si>
  <si>
    <t>Wärmepumpe AI10 - Version 2018</t>
  </si>
  <si>
    <t>TITAN Elektrowärmetauscher Modell 3 KW, 230V</t>
  </si>
  <si>
    <t>TITAN Elektrowärmetauscher Modell 9 KW, 400V</t>
  </si>
  <si>
    <t>TITAN Elektrowärmetauscher Modell 12 KW, 400/3 Volt, 18 Ampere</t>
  </si>
  <si>
    <t>TITAN Elektrowärmetauscher Modell 18 KW, 400V</t>
  </si>
  <si>
    <t>TITAN Elektrowärmetauscher Modell 24 KW, 400/3 Volt, 35 Ampere</t>
  </si>
  <si>
    <t>Elektrowärmetauscher Easy 3 kW</t>
  </si>
  <si>
    <t>3 kW - Elektrowärmetauscher V4A, D-EWT, 230 V</t>
  </si>
  <si>
    <t>9 kW - Elektrowärmetauscher V4A, D-EWT, 400 V</t>
  </si>
  <si>
    <t>18 kW - Elektrowärmetauscher V4A, D-EWT, 400 V</t>
  </si>
  <si>
    <t>3 kW - Elektrowärmetauscher Titan, D-EWT-T, 400 V</t>
  </si>
  <si>
    <t>6 kW - Elektrowärmetauscher Titan, D-EWT-T, 400 V</t>
  </si>
  <si>
    <t>9 kW - Elektrowärmetauscher Titan, D-EWT-T, 400 V</t>
  </si>
  <si>
    <t>12 kW - Elektrowärmetauscher Titan, D-EWT-T, 400 V</t>
  </si>
  <si>
    <t>18 kW - Elektrowärmetauscher Titan, D-EWT-T, 400 V</t>
  </si>
  <si>
    <t>Holzpool - Modell 593 B - ZUBEHÖR (3/3)</t>
  </si>
  <si>
    <t>BAYROL- CHLORLiquid 25 kg</t>
  </si>
  <si>
    <t>Pool-Tester (Chlor + pH-Wert)</t>
  </si>
  <si>
    <t>Dosierschwimmer</t>
  </si>
  <si>
    <t>START SET Poolpflege</t>
  </si>
  <si>
    <t>Chlor-Granulat - 56% - 1,0 kg</t>
  </si>
  <si>
    <t>Chlor Langzeittabs - 200g einzelverpackt - 1,0 kg</t>
  </si>
  <si>
    <t>Chlor Langzeittabs - 200g einzelverpackt - 5,0 kg</t>
  </si>
  <si>
    <t>CHLOR SCHOCK GRANULAT 67%, "Dose 1,0 kg" - anorganisch (weiches Wasser)</t>
  </si>
  <si>
    <t>DUO TABS - 200 gr, "Dose 1 kg" einzelverpackt</t>
  </si>
  <si>
    <t>Chlor - Multitab 500g - 1 Stk.</t>
  </si>
  <si>
    <t>Kalklöser, " 1 Liter Flasche - zur Verwendung bei Kalkablagerungen</t>
  </si>
  <si>
    <t>Chlor - Multitab 500g - 10 Stk. im Eimer</t>
  </si>
  <si>
    <t>Tabletten DPD - Chlor frei - SCUBA+ Plus, 50 Stück Blisterpacku</t>
  </si>
  <si>
    <t>Tablette DPD - pH-Wert 6,5 --8,4 - SCUBA+ Plus, 50 Stück Bliste</t>
  </si>
  <si>
    <t>Tabletten Cyanursäure - SCUBA+ Plus, 50 Stück Blisterpackung</t>
  </si>
  <si>
    <t>Tabletten Alkalität - SCUBA+ Plus, 50 Stück Blisterpackung</t>
  </si>
  <si>
    <t>Lovibond SCUBA II</t>
  </si>
  <si>
    <t>PoolLAB + SCUBA II - DPD 1</t>
  </si>
  <si>
    <t>PoolLAB + SCUBA II - pH Phenolred</t>
  </si>
  <si>
    <t>PoolLAB + SCUBA II - DPD3 Chlor gesamt</t>
  </si>
  <si>
    <t>PoolLab + SCUBA II - Cyanursäure</t>
  </si>
  <si>
    <t>PoolLAB + SCUBA II - Alkalität</t>
  </si>
  <si>
    <t>PoolLAB 1.0 Photometer</t>
  </si>
  <si>
    <t>BayroSoft 22 kg Kanister - chlorfreie Desinfektion - Abholprei</t>
  </si>
  <si>
    <t>SALTMASTER Standard U 2000, - 20gr./h, bis 80 m3, kein Selfclea</t>
  </si>
  <si>
    <t>SALTMANAGER Self-Cleaner P4 - 15gr./h, bis 50 m3</t>
  </si>
  <si>
    <t>SALTMANAGER Self-Cleaner P6 - 20gr./h, bis 80 m3</t>
  </si>
  <si>
    <t>Zinkplatte für Edelstahlleiter</t>
  </si>
  <si>
    <t>SALTMANAGER Kombigerät P4 (Self-Cleaner + pH-Regelung) 15gr./h, 50 m3</t>
  </si>
  <si>
    <t>SALT Chlorinator SMC20, Selfcleaner - 22gr./h, bis 80 m3</t>
  </si>
  <si>
    <t>SALT Chlorinator SMC30, Selfcleaner - 32gr./h, bis 140 m3</t>
  </si>
  <si>
    <t>SALT Chlorinator RP-MINI Selfcleaner, bis max. 20 m3</t>
  </si>
  <si>
    <t>Zellengehäuse zu SMC Chlorinator RP-Mini</t>
  </si>
  <si>
    <t>Electrode zu SALT Chlorinator RP-MINI Selfcleaner</t>
  </si>
  <si>
    <t>Electrode zu SALT Chlorinator SMC 20</t>
  </si>
  <si>
    <t>Electrode zu SALT Chlorinator SMC 30</t>
  </si>
  <si>
    <t>Zellengehäuse zu SALT Chlorinator SMC 20 / 30</t>
  </si>
  <si>
    <t>Überwurfmutter zu Zellengehäuse / SALT Chlorinator SMC 20 / 30</t>
  </si>
  <si>
    <t>Dichtung zu Zellengehäuse / SALT Chlorinator SMC 20 / 30</t>
  </si>
  <si>
    <t>Verschraubung zu Zellengehäuse SALT MANAGER per Stk.</t>
  </si>
  <si>
    <t>Elektrodenstecker mit Kable zu / SALT Chlorinator SMC 20 / 30</t>
  </si>
  <si>
    <t>Platine zu SALT Chlorinator SMC 20</t>
  </si>
  <si>
    <t>Zellengehäuse zu SALT MANAGER - Maxi</t>
  </si>
  <si>
    <t>Electrode zu SALT MANAGER Mini 7 gr. - ohne Zellgehäuse (R-458)</t>
  </si>
  <si>
    <t>Electrode zu SALT MANAGER SM 21gr/h - ohne Zellgehäuse (R-460)</t>
  </si>
  <si>
    <t>Elektrode zu SALT MANAGER MAXI 30 gr. (R-461)</t>
  </si>
  <si>
    <t>Elektrode zu SALT MANAGER DOM24 - R-059</t>
  </si>
  <si>
    <t>Elektrode zu SALT MANAGER DOMOTIC Low Salt - ohne Zellgehäuse</t>
  </si>
  <si>
    <t>SALT MANAGER Mini - 7gr./h, bis 25 m3 (SM-7)</t>
  </si>
  <si>
    <t>Steuereinheit für SALT MANAGER Mini - 7gr./h, bis 25 m3 (SM-7)</t>
  </si>
  <si>
    <t>SALT MANAGER - 21gr./h, bis 80 m3 (SM-21)</t>
  </si>
  <si>
    <t>Steuereinheit SALT MANAGER - 21gr./h, bis 80 m3 (SM-21)</t>
  </si>
  <si>
    <t>Steuereinheit DOM2-24LS</t>
  </si>
  <si>
    <t>TECNO 2 - Salt Manager bis 80m3 von IDEGIS - 21 gr./h</t>
  </si>
  <si>
    <t>!!! SALT MANAGER Maxi - 30gr./h, bis 130 m3 (SM-30)</t>
  </si>
  <si>
    <t>SALT MANAGER Low Salt - 24gr./h, bis 80 m3 (Domotic-24)</t>
  </si>
  <si>
    <t>SALT MANAGER Domotic 2 Low Salt - inkl. Poolstation - 24g bis 80m3</t>
  </si>
  <si>
    <t>PH-Modul und Pumpe (INTERNET) Domotic</t>
  </si>
  <si>
    <t>ORP (mV) Modul für Domotic 2 inkl. Sonde</t>
  </si>
  <si>
    <t>POOLSTATION - Steuerung über das Internet - auch Salt/pH + 6 Ausgänge</t>
  </si>
  <si>
    <t>Zellengehäuse (Bipolar) zu SALT MANAGER (Tecno II) - 21 u. 30 gr. - R-411</t>
  </si>
  <si>
    <t>Zellengehäuse - Salt Manager Twin Cell Tecno cell - für Mini 7gr. (R-401)</t>
  </si>
  <si>
    <t>pH Dosieranlage S200 von IDEGIS</t>
  </si>
  <si>
    <t>Zellengehäuse zu SALT MANAGER DOMOTIC II Low Salt</t>
  </si>
  <si>
    <t>Komplette Zelle 21 gr - inkl. Zellengehäuse</t>
  </si>
  <si>
    <t>Komplette Zelle 30 gr - inkl. Zellengehäuse</t>
  </si>
  <si>
    <t>O-Ring EPDM zu Salt Manager Zellgehäuse</t>
  </si>
  <si>
    <t>Abdeckung für Kontakte zu Salt Manager Zellgehäuse</t>
  </si>
  <si>
    <t>Platine - Power card DT-7 model</t>
  </si>
  <si>
    <t>Platine - Power card DT-30 model Tecno</t>
  </si>
  <si>
    <t>Platine - Power card DT-21 model Tecno</t>
  </si>
  <si>
    <t>Trafo Power transformer 110VA / DT-7 model Tecno</t>
  </si>
  <si>
    <t>Trafo Power transformer 230VA / DT-21 model Tecno</t>
  </si>
  <si>
    <t>Trafo Power transformer 340VA / DT-30 model Tecno</t>
  </si>
  <si>
    <t>Sicherung - Fuse 1A for DT-7 model</t>
  </si>
  <si>
    <t>Sicherung - Fuse 2A for DT-21 model</t>
  </si>
  <si>
    <t>Sicherung - Fuse 3.15A for DT-30 model</t>
  </si>
  <si>
    <t>Sicherung - Fuse Holder 5X20</t>
  </si>
  <si>
    <t>REDOX- Dosieranlage S200 von IDEGIS</t>
  </si>
  <si>
    <t>Mess-Station - Sonden Bottich</t>
  </si>
  <si>
    <t>EASY DIP Teststreifen Salz (Chloride). 20 Kappilar-Teststreife</t>
  </si>
  <si>
    <t>SOLEOX - vollaut. Steuerung für den Salt Manager</t>
  </si>
  <si>
    <t>ORPHEO - vollautomatische pH-Redox Steuerung</t>
  </si>
  <si>
    <t>NEU - ORPHEO X - vollautomatische pH-Redox Steuerung (1 kompaktes Gerät - inkl. Zelipod)</t>
  </si>
  <si>
    <t>POOLSALZ - Salzgranulat im Sack 25 kg</t>
  </si>
  <si>
    <t>BAYROL- PH-MINUS 20 L</t>
  </si>
  <si>
    <t>BAYROL- PH-PLUS !!! 25 kg - Kanister (nur Abholung)</t>
  </si>
  <si>
    <t>Quickflock Automatic - Abholpreis</t>
  </si>
  <si>
    <t>Nachfüllpackung für Pool-Tester AktivSauerstoff</t>
  </si>
  <si>
    <t>Nachfüllpackung Lovibond für die Pool-Tester Cl-pH und Br-pH.</t>
  </si>
  <si>
    <t>Tabletten DPD4 - Streifen zu 10 Stück - für AktivSauerstoff</t>
  </si>
  <si>
    <t>Chlorstabilisator Granulat - Dose 1 kg</t>
  </si>
  <si>
    <t>Decalcit-Super KS-Kanister - 10 Liter (Abholpreis)</t>
  </si>
  <si>
    <t>Automatik Chlor-Dosierschleuse</t>
  </si>
  <si>
    <t>Eisdruckpolster</t>
  </si>
  <si>
    <t>Wunder-Schwamm mit Griff und 2 Ersatzschwämmen</t>
  </si>
  <si>
    <t>Wunder-Schwamm - 3 Ersatzschwämme</t>
  </si>
  <si>
    <t>Tabletten MIX-SET DPD1 / Phenol Red - 2 x 10 Streifen a 10 Stk</t>
  </si>
  <si>
    <t>Tabletten DPD1 (Chlor) - 1 Streifen zu 10 Stück</t>
  </si>
  <si>
    <t>Tabletten SET DPD1 (Chlor) - 10 Streifen zu 10 Stück</t>
  </si>
  <si>
    <t>Tabletten Phenol Red (pH-Wert) - 1 Streifen zu 10 Stück</t>
  </si>
  <si>
    <t>Tabletten SET Phenol Red (pH-Wert) - 10 Streifen zu 10 Stück</t>
  </si>
  <si>
    <t>pH-Minus Granulat, " Eimer 10 kg "</t>
  </si>
  <si>
    <t>Tabletten MIX-SET DPD1 / Phenol Red - 2 x 3 Streifen zu 10 Stk</t>
  </si>
  <si>
    <t>Flockungsmittel Granulat - 1 kg</t>
  </si>
  <si>
    <t>Wasserhärtestabilisator "3,0 Liter Kanister"</t>
  </si>
  <si>
    <t>Beckenrandreiniger GEL 3,0 Liter</t>
  </si>
  <si>
    <t>Bayrol Calcinex 1 Liter</t>
  </si>
  <si>
    <t>Teststreifen (Chlor + pH-Wert + Alkalität) - 50 Stk.</t>
  </si>
  <si>
    <t>Alkorplus Metallionenbinder 1l</t>
  </si>
  <si>
    <t>NANO FOLIEN Oberflächenversiegelung 50 ml</t>
  </si>
  <si>
    <t>Natural Forte G10 Randreiniger Gel - 1l</t>
  </si>
  <si>
    <t>Natural Forte Entkalker MULTI</t>
  </si>
  <si>
    <t>Bademeister T-Shirt - Herren</t>
  </si>
  <si>
    <t>Poolparty T-Shirt - Damen</t>
  </si>
  <si>
    <t>Aqua Lounge - Luftmatratze für Pool</t>
  </si>
  <si>
    <t>Pool Bar für Getränke, aufblasbar</t>
  </si>
  <si>
    <t>Folien &amp; Planen Kraft-Reiniger 1l</t>
  </si>
  <si>
    <t>SpaBalancer - biologische Wasserpflege für Whirlpool</t>
  </si>
  <si>
    <t>SpaBalancer - UltraShock</t>
  </si>
  <si>
    <t>Kartuschenreiniger - Filterbrause aus Aluminium</t>
  </si>
  <si>
    <t>Bayrol Schaumex SPA - 1 L</t>
  </si>
  <si>
    <t>SpaBalancer - Filter Clean 0,5 l</t>
  </si>
  <si>
    <t>SpaBalancer - System Flush 1,0 l</t>
  </si>
  <si>
    <t>SpaBalancer - Soft Water Filter</t>
  </si>
  <si>
    <t>SpaBalancer - Teststreifen</t>
  </si>
  <si>
    <t>SpaBalancer - AntiFoam 0,5l - gegen Schaum</t>
  </si>
  <si>
    <t>SpaBalancer - Filter Sprayer</t>
  </si>
  <si>
    <t>SpaBalancer - Soft Water 1L</t>
  </si>
  <si>
    <t>SET Granit + Röm. Tr., 800x400 - Radius 100 cm I: 1/4 Stab / A: ECKIG - B-GREY</t>
  </si>
  <si>
    <t>SET GRANIT 800x400 ECKIG IK:1/4 Stab gerundet, AK: Eckig - Farbe B-GREY</t>
  </si>
  <si>
    <t>SET GRANIT 800x400 ECKIG I: 1/4 Stab gerundet / A: 1/4 Stab gerundet - Farbe B-GREY</t>
  </si>
  <si>
    <t>SET Granit + Röm. Tr., 800x400 - Radius 125 cm I: 1/4 Stab / A: ECKIG - B-GREY</t>
  </si>
  <si>
    <t>SET Granit + Röm. Tr., 800x400 - Radius 150 cm I: 1/4 Stab / A: ECKIG - B-GREY</t>
  </si>
  <si>
    <t>SET Granit + Röm. Tr., 800x400 - Radius 150 cm IK: 1/4 Stab / AK: 1/4 Stab - B-GREY</t>
  </si>
  <si>
    <t>SET Granit + Röm. Tr., 800x400 - Radius 125 cm IK: 1/4 Stab / AK: 1/4 Stab - B-GREY</t>
  </si>
  <si>
    <t>SET Granit + Röm. Tr., 800x400 - Radius 100 cm IK: 1/4 Stab / AK: 1/4 Stab - B-GREY</t>
  </si>
  <si>
    <t>Granit - Randplatte 129 x 32 x 3 cm - B-GREY - IK:1/4 Stab gerundet, AK:ECKIG - SETPREIS</t>
  </si>
  <si>
    <t>Granit - Randplatte 129 x 32 x 3 cm - B-GREY - IK:1/4 Stab gerundet, AK:1/4 Stab gerundet - SETPREIS</t>
  </si>
  <si>
    <t>Granit - Eckstück 45x45 cm - B-GREY IK:1/4 Stab gerundet, AK: Eckig - SETPREIS</t>
  </si>
  <si>
    <t>Granit - Eckstück 45x45 cm - B-GREY - IK:1/4 Stab gerundet, AK: 1/4 Stab gerundet - SETPREIS</t>
  </si>
  <si>
    <t>Multibond - glasklar. Verfugung- u. Klebemasse, 310 ml</t>
  </si>
  <si>
    <t>SET GRANIT 700x350 ECKIG IK:1/4 Stab gerundet, AK: Eckig (K-GREY)</t>
  </si>
  <si>
    <t>SET GRANIT 700x350 cm : IK:1/4 Stab gerundet, AK: 1/4 Stab gerundet (gamma white) - K-GREY</t>
  </si>
  <si>
    <t>SET GRANIT 600x300 cm : IK:1/4 Stab gerundet, AK: 1/4 Stab gerunde t - K-GREY</t>
  </si>
  <si>
    <t>Granit - Aussenecke (Innne) 45x45 cm - B-GREY - IK: 1/4 Stab gerundet, AK: Eckig - SETPREIS</t>
  </si>
  <si>
    <t>SET GRANIT 600x300 ECKIG IK:1/4 Stab gerundet, AK: Eckig - K-GREY</t>
  </si>
  <si>
    <t>SET GRANIT 900x500 cm : IK:1/4 Stab gerundet, AK: 1/4 Stab gerundet - K-GREY</t>
  </si>
  <si>
    <t>SET GRANIT 900x500 ECKIG IK:1/4 Stab gerundet, AK: Eckig - K-GREY</t>
  </si>
  <si>
    <t>Granit ist ein Naturstein - daher können wir keine Garantie für die Farbgebung geben - Schwankungen entsprechen der Norm!</t>
  </si>
  <si>
    <t>15% Aufpreis für Modell Rosa Tarn (G635) - auf BG bianco-grey</t>
  </si>
  <si>
    <t>30% Aufpreis für Modell Donaugelb (G682)- auf BG bianco-grey</t>
  </si>
  <si>
    <t>55 % Aufpreis für Modell Rauberger mittelgrau - auf BG bianco-grey</t>
  </si>
  <si>
    <t>20 % Aufpreis für TAIFUN Grey - - auf BG bianco-grey - keine iInenecken lieferbar</t>
  </si>
  <si>
    <t>55 % Aufpreis für Rauberger Wolkig-weiß (Oberfläche grob sandgestrahlt) - auf BG bianco-grey</t>
  </si>
  <si>
    <t>14% Aufpreis für Modell Nordic Grey (G614) - auf BG bianco-grey</t>
  </si>
  <si>
    <t>35% Aufpreis für Modell Africa Grey (G654) - auf BG bianco-grey</t>
  </si>
  <si>
    <t>Granit - Aussenecke f. röm. Treppe R-75 cm, (L I+ RE-SET) B 32x3</t>
  </si>
  <si>
    <t>Granit - SET Aussenecke f. röm. Treppe R-100 cm, (links + rechts) B 32x3 cm</t>
  </si>
  <si>
    <t>Granit - SET Aussenecke f. röm. Treppe R-125 cm, (links + rechts) B 32x3 cm</t>
  </si>
  <si>
    <t>Granit - SET Aussenecke f. röm. Treppe R-150 cm, (links + rechts) B 32x3 cm</t>
  </si>
  <si>
    <t>Randstein Frankreich - gerade Platte</t>
  </si>
  <si>
    <t>Randstein Frankreich - Rundstein 150 cm Radius</t>
  </si>
  <si>
    <t>Randstein Frankreich - Rundstein 175 cm Radius</t>
  </si>
  <si>
    <t>Randstein Frankreich - Rundstein 200 cm Radius</t>
  </si>
  <si>
    <t>Randstein Frankreich - Rundstein 250 cm Radius</t>
  </si>
  <si>
    <t>Randstein Frankreich - Innenecke 90°</t>
  </si>
  <si>
    <t>Randstein Frankreich - Aussenecke 33 x 33 cm</t>
  </si>
  <si>
    <t>Randstein Frankreich - Fugenmittel 25 kg</t>
  </si>
  <si>
    <t>Granit - GERADE PLATTE - 65/32/3 cm - AK:GF-P</t>
  </si>
  <si>
    <t>Granit - SKIMMERSTEIN - 40/32/3 cm - AK:GF-P</t>
  </si>
  <si>
    <t>Granit - INNENECKE - 45/45/3 cm - AK:GF-P</t>
  </si>
  <si>
    <t>Granit - AUSSENECKE - 45/45/3 cm - AK:GF-P</t>
  </si>
  <si>
    <t>Granit - Überdachungstein 28/15 - gerade - 65/50/3 cm</t>
  </si>
  <si>
    <t>High Level Granit - GERADE PLATTE - 120/40/3 cm - HELL - G603</t>
  </si>
  <si>
    <t>High Level Granit - INNENECKE - 53/53/3 cm - HELL - G603</t>
  </si>
  <si>
    <t>High Level Granit - SKIMMERSTEIN - 40/40/3 cm - HELL - G603</t>
  </si>
  <si>
    <t>High Level Granit - GERADE PLATTE - 120/40/3 cm - DUNKEL - G654</t>
  </si>
  <si>
    <t>High Level Granit - INNENECKE - 53/53/3 cm - DUNKEL - G654</t>
  </si>
  <si>
    <t>High Level Granit - SKIMMERSTEIN - 40/40/3 cm - DUNKEL - G654</t>
  </si>
  <si>
    <t>Randsteinset Eckig Granit 500 x 300 cm</t>
  </si>
  <si>
    <t>Randsteinset Eckig Granit 600 x 300 cm</t>
  </si>
  <si>
    <t>Randsteinset Eckig Granit 700 x 350 cm</t>
  </si>
  <si>
    <t>Randsteinset Eckig Granit 700 x 400 cm</t>
  </si>
  <si>
    <t>Randsteinset Eckig Granit 800 x 400 cm</t>
  </si>
  <si>
    <t>Randsteinset Eckig Granit 900 x 400 cm</t>
  </si>
  <si>
    <t>Randsteinset Eckig Granit 900 x 500 cm</t>
  </si>
  <si>
    <t>Randsteinset Eckig Granit 1000 x 500 cm</t>
  </si>
  <si>
    <t>Randsteinset Rundbecken Granit 320 cm</t>
  </si>
  <si>
    <t>Randsteinset Rundbecken Granit 350 cm</t>
  </si>
  <si>
    <t>Randsteinset Rundbecken Granit 400 cm</t>
  </si>
  <si>
    <t>Randsteinset Rundbecken Granit 450 cm</t>
  </si>
  <si>
    <t>Randsteinset Rundbecken Granit 500 cm</t>
  </si>
  <si>
    <t>Randsteinset Rundbecken Granit 550 cm</t>
  </si>
  <si>
    <t>Randsteinset Rundbecken Granit 600 cm</t>
  </si>
  <si>
    <t>Randsteinset Achtform Granit 470 x 300 cm</t>
  </si>
  <si>
    <t>Randsteinset Achtform Granit 525 x 320 cm</t>
  </si>
  <si>
    <t>Randsteinset Achtform Granit 540 x 350 cm</t>
  </si>
  <si>
    <t>Randsteinset Achtform Granit 625 x 360 cm</t>
  </si>
  <si>
    <t>Randsteinset Achtform Granit 650 x 420 cm</t>
  </si>
  <si>
    <t>Randsteinset Achtform Granit 725 x 460 cm</t>
  </si>
  <si>
    <t>Randsteinset Achtform Granit 770 x 500 cm</t>
  </si>
  <si>
    <t>Randsteinset Achtform Granit 855 x 500 cm</t>
  </si>
  <si>
    <t>Randsteinset Ovalbecken Granit 450 x 300 cm</t>
  </si>
  <si>
    <t>Randsteinset Ovalbecken Granit 530 x 320 cm</t>
  </si>
  <si>
    <t>Randsteinset Ovalbecken Granit 623 x 360 cm</t>
  </si>
  <si>
    <t>Randsteinset Ovalbecken Granit 700 x 350 cm</t>
  </si>
  <si>
    <t>Randsteinset Ovalbecken Granit 737 x 360 cm</t>
  </si>
  <si>
    <t>Randsteinset Ovalbecken Granit 800 x 400 cm</t>
  </si>
  <si>
    <t>Randsteinset Ovalbecken Granit 916 x 460 cm</t>
  </si>
  <si>
    <t>Randsteinset Ovalbecken Granit 1100 x 550 cm</t>
  </si>
  <si>
    <t>20% Aufpreis auf WELLE weiss - Modell FLACH - Farbe WEISS</t>
  </si>
  <si>
    <t>20% Aufpreis auf WEISS - Modell FLACH - Farbe GELB</t>
  </si>
  <si>
    <t>30% Aufpreis auf WEISS - Modell FLACH - Farbe ROSA</t>
  </si>
  <si>
    <t>30% Aufpreis auf WEISS - Modell FLACH - Farbe GRAU</t>
  </si>
  <si>
    <t>30% Aufpreis auf WEISS - Modell FLACH - Farbe COTTA</t>
  </si>
  <si>
    <t>20% Aufpreis auf WEISS - Modell WELLE - Farbe GELB</t>
  </si>
  <si>
    <t>25% Aufpreis - Modell WELLE - Farbe ROSA</t>
  </si>
  <si>
    <t>25% Aufpreis auf WEISS - Modell WELLE - Farbe COTTA</t>
  </si>
  <si>
    <t>25% Aufpreis auf WEISS - Modell WELLE - Farbe GRAU</t>
  </si>
  <si>
    <t>5 % Aufpreis auf SANDBEIGE - Modell TORO XL - Farbe WEISS</t>
  </si>
  <si>
    <t>45% Aufpreis auf SANDBEIGE - Modell TORO XL - Farbe GRAU</t>
  </si>
  <si>
    <t>45% Aufpreis auf SANDBEIGE - Modell TORO XL - Farbe ROSA</t>
  </si>
  <si>
    <t>45% Aufpreis auf SANDBEIGE - Modell TORO XL - Farbe COTTO</t>
  </si>
  <si>
    <t>BEACH Pflasterstein 49,5 x 49,5 x 3,5 cm, WEISS-sandgestrahlt</t>
  </si>
  <si>
    <t>Fugenmittel 25 kg - winterfest, exakt abgestimmt auf die Farbe</t>
  </si>
  <si>
    <t>SMACOIL - Fleckentferner - 500 gr</t>
  </si>
  <si>
    <t>WATERPROOF D10 - Imprägnierung - 5 Lt.</t>
  </si>
  <si>
    <t>TORO XL Flach GERADE 50x39.5 cm, sandgestrahlt - SANDBEIGE</t>
  </si>
  <si>
    <t>TORO XL Flach Innenecke 50x39.5 cm, sandgestrahlt - SANDBEIGE</t>
  </si>
  <si>
    <t>TORO XL Flach Aussenecke 50x39.5 cm, sandgestrahlt - SANDBEIGE</t>
  </si>
  <si>
    <t>OASI Pflasterstein 49,5 x 49,5 x 2,5 cm, WEISS-sandgestrahlt</t>
  </si>
  <si>
    <t>Randsteinset Welle 500 x 300 cm, Eckig</t>
  </si>
  <si>
    <t>Randsteinset Welle 600 x 300 cm, Eckig</t>
  </si>
  <si>
    <t>Randsteinset Welle 700 x 350 cm, Eckig</t>
  </si>
  <si>
    <t>Randsteinset Welle 700 x 400 cm, Eckig</t>
  </si>
  <si>
    <t>Randsteinset Welle 800 x 400 cm, Eckig</t>
  </si>
  <si>
    <t>Randsteinset Welle 900 x 400 cm, Eckig</t>
  </si>
  <si>
    <t>Randsteinset Welle 900 x 500 cm, Eckig</t>
  </si>
  <si>
    <t>Randsteinset Welle 1000 x 500 cm, Eckig</t>
  </si>
  <si>
    <t>Randsteinset Welle 320 cm, Rundbecken</t>
  </si>
  <si>
    <t>Randsteinset Welle 350 cm, Rundbecken</t>
  </si>
  <si>
    <t>Randsteinset Welle 400 cm, Rundbecken</t>
  </si>
  <si>
    <t>Randsteinset Welle 420 cm, Rundbecken</t>
  </si>
  <si>
    <t>Randsteinset Welle 450 cm, Rundbecken</t>
  </si>
  <si>
    <t>Randsteinset Welle 500 cm, Rundbecken</t>
  </si>
  <si>
    <t>Randsteinset Welle 550 cm, Rundbecken</t>
  </si>
  <si>
    <t>Randsteinset Welle 600 cm, Rundbecken</t>
  </si>
  <si>
    <t>ROCCIA Pflasterstein 60 x 32 x 3,5 cm, WEISS-sandgestrahlt</t>
  </si>
  <si>
    <t>Randsteinset Welle 470 x 300 cm, Achtform</t>
  </si>
  <si>
    <t>Randsteinset Welle 525 x 320 cm, Achtform</t>
  </si>
  <si>
    <t>Randsteinset Welle 540 x 350 cm, Achtform</t>
  </si>
  <si>
    <t>Randsteinset Welle 625 x 360 cm, Achtform</t>
  </si>
  <si>
    <t>Randsteinset Welle 650 x 420 cm, Achtform</t>
  </si>
  <si>
    <t>Randsteinset Welle 725 x 460 cm, Achtform</t>
  </si>
  <si>
    <t>Randsteinset Welle 770 x 500 cm, Achtform</t>
  </si>
  <si>
    <t>Randsteinset Welle 855 x 500 cm, Achtform</t>
  </si>
  <si>
    <t>PIEDRA Pflasterstein 59,5 x 30 x 3,2 cm, WEISS-sandgestrahlt</t>
  </si>
  <si>
    <t>Randsteinset Welle 450 x 300 cm, Ovalbecken</t>
  </si>
  <si>
    <t>Randsteinset Welle 530 x 320 cm Ovalbecken</t>
  </si>
  <si>
    <t>Randsteinset Welle 623 x 360 cm, Ovalbecken</t>
  </si>
  <si>
    <t>Randsteinset Welle 700 x 350 cm, Ovalbecken</t>
  </si>
  <si>
    <t>Randsteinset Welle 737 x 360 cm, Ovalbecken</t>
  </si>
  <si>
    <t>Randsteinset Welle 800 x 400 cm, Ovalbecken</t>
  </si>
  <si>
    <t>Randsteinset Welle 916 x 460 cm, Ovalbecken</t>
  </si>
  <si>
    <t>Randsteinset Welle 1100 x 550 cm, Ovalbecken</t>
  </si>
  <si>
    <t>RESTPOSTEN - Randsteinset Welle 530 x 320 cm Ovalbecken - FLACHE Version</t>
  </si>
  <si>
    <t>KERAMIK Terassenplatten 60x60x2 - BEIGE pro m2</t>
  </si>
  <si>
    <t>KERAMIK Terassenplatten 60x60x2 - RUST pro m2</t>
  </si>
  <si>
    <t>KERAMIK Terassenplatten 60x60x2 - ANTHRACITE pro m2</t>
  </si>
  <si>
    <t>Edelstahl - Aussenleuchte 316L RGB</t>
  </si>
  <si>
    <t>Edelstahl - Projektor 316L RGB</t>
  </si>
  <si>
    <t>Funksteuerungsmodul - 4 Kanäle inkl. Fernbedienung</t>
  </si>
  <si>
    <t>SET 1 - Pool- und Gartenbeleuchtung</t>
  </si>
  <si>
    <t>Edelstahl - Aussenleuchte WEISS</t>
  </si>
  <si>
    <t>Edelstahl - Projektor WEISS</t>
  </si>
  <si>
    <t>Funksteuerungsmodul - Extra Antenne</t>
  </si>
  <si>
    <t>Befestigung Erdspieß Edelstahl - Projektor</t>
  </si>
  <si>
    <t>Infrarotkabine Obertauern</t>
  </si>
  <si>
    <t>Infrarotkabine Hinterglemm</t>
  </si>
  <si>
    <t>Zeitschaltuhr für IR-Strahler, Einbau</t>
  </si>
  <si>
    <t>Schutzbrille</t>
  </si>
  <si>
    <t>Brandschutzband 250cm Länge</t>
  </si>
  <si>
    <t>Brandschutzmatte 30 cm Breite /H 100 cm</t>
  </si>
  <si>
    <t>Ersatz-Vollspektrum Heizstab 500 W, Standardlänge</t>
  </si>
  <si>
    <t>Ersatz - VITAE Heizstab 750 W, (lange Bauform 78 cm)</t>
  </si>
  <si>
    <t>Ersatz - VITAE Heizstab 1300 W, (lange Bauform 78 cm)</t>
  </si>
  <si>
    <t>Funkschalt - Zwischenstecker 3-fach-Set (bis 1500 Watt)</t>
  </si>
  <si>
    <t>Ersatz - VITAE Heizstab 500 W, (lange Bauform 78 cm)</t>
  </si>
  <si>
    <t>Ersatz - VITAE Heizstab 350 W, (Standardlänge 60 cm)</t>
  </si>
  <si>
    <t>Schwenkbarer Einbaukasten zu Saunafluter</t>
  </si>
  <si>
    <t>Einbaukasten zu IR-Saunafluter DECKE</t>
  </si>
  <si>
    <t>Einbaukasten IR-Saunafluter 500 Watt RÜCKEN</t>
  </si>
  <si>
    <t>Ultraschall Solevernebler (110) SALTAIR 102 - Kunsttoffgehäuse</t>
  </si>
  <si>
    <t>Ultraschall Solevernebler (110) SALTAIR 103 - Edelstahlgehäuse</t>
  </si>
  <si>
    <t>Ultraschall Solevernebler (330) SALTAIR 104 - Edelstahlgehäuse</t>
  </si>
  <si>
    <t>Ultraschall Solevernebler (660) SALTAIR 204 - Edelstahlgehäuse</t>
  </si>
  <si>
    <t>Ultraschall Solevernebler SALTAIR 305 - Edelstahlgehäuse</t>
  </si>
  <si>
    <t>RS 500 QL Rückwandstrahler Philips Vitae Einbauset - 92 cm Länge</t>
  </si>
  <si>
    <t>Eckeinbaumodul - für Rotlicht+ 500 W</t>
  </si>
  <si>
    <t>Duftschale zu ROTLICHT+ Eckeinbaumodul</t>
  </si>
  <si>
    <t>ROTLICHT+ MULTIMODUL (Aufbaugehäuse für Wand,Seite u. Decke)</t>
  </si>
  <si>
    <t>RS 350 M Rückwandstrahler</t>
  </si>
  <si>
    <t>VWS 350M Vorderwand Einbauset</t>
  </si>
  <si>
    <t>VWS 500M Vorderwand Einbauset</t>
  </si>
  <si>
    <t>ES 350 M Eckstrahler Einbauset</t>
  </si>
  <si>
    <t>ES 500 M Eckstrahler Einbauset</t>
  </si>
  <si>
    <t>ES 200 M Eckstrahler Einbauset</t>
  </si>
  <si>
    <t>RS 200 M Bedarfsstrahler Einbauset (halbe Länge)</t>
  </si>
  <si>
    <t>VWS 200 M Vorderwand Einbauset (halbe Länge)</t>
  </si>
  <si>
    <t>RS 350 K Rückwandstrahler Einbausets</t>
  </si>
  <si>
    <t>VWS 500 K Vorderwand Einbauset</t>
  </si>
  <si>
    <t>VWS 350 K Vorderwand Einbauset</t>
  </si>
  <si>
    <t>ES 350 K Eckstrahler Einbauset</t>
  </si>
  <si>
    <t>ES 500 K Eckstrahler Einbauset</t>
  </si>
  <si>
    <t>ES 200 K Eckstrahler Einbauset (halbe Länge)</t>
  </si>
  <si>
    <t>RS 200 K Bedarfsstrahler Einbauset (halbe Länge)</t>
  </si>
  <si>
    <t>VWS 200 K Vorderwand Einbauset (halbe Länge)</t>
  </si>
  <si>
    <t>RS 500 Q Rückwandstrahler Philips Vitae Einbauset</t>
  </si>
  <si>
    <t>VWS 500 Q Vorderwandstrahler Philips Vitae - Einbauset</t>
  </si>
  <si>
    <t>ES 500 Q Philips Vitae Eckstrahler Einbauset</t>
  </si>
  <si>
    <t>Typ 1 Anschlusskabel Strahler - Dach, 3 m lang</t>
  </si>
  <si>
    <t>Typ 2 Verbindungskabel Steuerung - Dach, 2 m lang</t>
  </si>
  <si>
    <t>Typ 3 Anschlusskabel Kabine - Steckdose - Steuerung, 5 m lang</t>
  </si>
  <si>
    <t>Typ 6 Stecker/Steckkupplung - 3 m lang</t>
  </si>
  <si>
    <t>3-fach Kompaktverteiler</t>
  </si>
  <si>
    <t>5-fach Kompaktverteiler</t>
  </si>
  <si>
    <t>IR1 electronic Temperatur-/Zeitsteuerung, 0-60 min., 0-80°C,</t>
  </si>
  <si>
    <t>Typ 10 Anschlusskabel (Adapterkabel zu Steuerung)</t>
  </si>
  <si>
    <t>5-Fach Kompaktverteiler G- Version</t>
  </si>
  <si>
    <t>Typ 4 Verbindungskabel G-Version</t>
  </si>
  <si>
    <t>3-Fach Kompaktverteiler G-Version</t>
  </si>
  <si>
    <t>VWS 750 QL Vorderwandstrahler Philips Vitae Einbauset - lang</t>
  </si>
  <si>
    <t>VWS 500 QL Vorderwandstrahler Philips Vitae Einbauset - lang</t>
  </si>
  <si>
    <t>Belüftungs-Schiebegitter, rot samtbeflockt</t>
  </si>
  <si>
    <t>Abdeckgitter für Temperaturfühler, rot samtbeflockt</t>
  </si>
  <si>
    <t>AROMASTREAM</t>
  </si>
  <si>
    <t>Ersatz-Duftkartusche für AROMASTREAM</t>
  </si>
  <si>
    <t>IRDUOdigital,- digitale Universal-Temperatur - Zeitsteuerung</t>
  </si>
  <si>
    <t>IR-Lüftereinheit - speziell für Vollspektrumlampen - ROT</t>
  </si>
  <si>
    <t>Plate 1 - 1030 x 340 mm - Flächenheizung - Farbe SCHWARZ</t>
  </si>
  <si>
    <t>Plate 2 - 740 x 490 mm - Flächenheizung - Farbe SCHWARZ</t>
  </si>
  <si>
    <t>Abdeckgitter für Temperaturfühler, SILBER samtbeflockt</t>
  </si>
  <si>
    <t>DIMMER 1300 - 3 - Kombinierte Steuerung für Leistungs- und Zeitregelung für 3 Strahler</t>
  </si>
  <si>
    <t>IR-Stufenlos - für kurzwellige Strahlung</t>
  </si>
  <si>
    <t>Holzrahmen in Holzart Espe für Plate 1</t>
  </si>
  <si>
    <t>Holzrahmen in Holzart Espe für Plate 2</t>
  </si>
  <si>
    <t>Holzrahmen für Plate 1 mit Schutzleisten lang</t>
  </si>
  <si>
    <t>Holzrahmen für Plate 1 mit Schutzleisten quer</t>
  </si>
  <si>
    <t>Holzrahmen für Plate 2 mit Anlehnleisten</t>
  </si>
  <si>
    <t>Holzrahmen in Holzart Espe für Plate 3</t>
  </si>
  <si>
    <t>IRcompact2 - Infrarotsteuerung - Leistungsregelung</t>
  </si>
  <si>
    <t>VWS 750 QL Vorderwandstrahler Philips Vitae Einbauset - SILBER Gitter</t>
  </si>
  <si>
    <t>Plate 1 - 1030 x 340 mm - Flächenheizung - Farbe ROT</t>
  </si>
  <si>
    <t>Plate 2 - 740 x 490 mm - Flächenheizung - Farbe ROT</t>
  </si>
  <si>
    <t>Plate 1 - 1030 x 340 mm - Flächenheizung - Farbe GRÜN</t>
  </si>
  <si>
    <t>Plate 2 - 740 x 490 mm - Flächenheizung - Farbe GRÜN</t>
  </si>
  <si>
    <t>Plate 3 - 700 x 340 mm Flächenheizung für Saunas - Farbe GRÜN</t>
  </si>
  <si>
    <t>Plate 3 - 700 x 340 mm Flächenheizung für Saunas - Farbe ROT</t>
  </si>
  <si>
    <t>Plate 3 - 700 x 340 mm Flächenheizung für Saunas - Farbe SCHWA</t>
  </si>
  <si>
    <t>Schutzgitter aus Holz für Inframagic RS - Strahler, Normallänge</t>
  </si>
  <si>
    <t>Schutzgitter aus Holz für Inframagic RS/QL - Strahler lang</t>
  </si>
  <si>
    <t>Schutzgitter aus Holz für Inframagic ES - Strahler, Normallänge</t>
  </si>
  <si>
    <t>Schutzgitter aus Holz für Inframagic ES/QL - Strahler lang</t>
  </si>
  <si>
    <t>Schutzgitter aus Holz für Inframagic VWS Strahler, Normallänge</t>
  </si>
  <si>
    <t>Schutzgitter aus Holz für Inframagic VWS/QL - Strahler lang</t>
  </si>
  <si>
    <t>Schutzgitter zu ROTLICHT+ Strahler</t>
  </si>
  <si>
    <t>Berührungsschutzgitter RAL 9006 (silber pulverbeschichtet) oder weiss</t>
  </si>
  <si>
    <t>Belüftungs-Schiebegitter, SILBER, samtbeflockt</t>
  </si>
  <si>
    <t>IR1Q - electronic - Temperatur-/Zeitsteuerung, Vollspekt. Rot</t>
  </si>
  <si>
    <t>Lüftungsschieber zu Inframagic ROT oder Silber</t>
  </si>
  <si>
    <t>ES 500 QL Eckstrahler Philips Vitae Einbauset - lange Ausführung</t>
  </si>
  <si>
    <t>ES 750 QL Eckstrahler Philips Vitae Einbauset - lange Ausführung</t>
  </si>
  <si>
    <t>VWS 350 Q Vorderwandstrahler Philips Vitae - Einbauset</t>
  </si>
  <si>
    <t>RS 350 Q Rückwandstrahler Philips Vitae Einbauset</t>
  </si>
  <si>
    <t>ES 350 Q Eckstrahler Philips Vitae Einbauset</t>
  </si>
  <si>
    <t>IR1Q - electronic - Temperatur-/Zeitsteuerung, Vollspekt. Silber</t>
  </si>
  <si>
    <t>IR-Lüftereinheit - speziell für Vollspektrumlampen - SILBER</t>
  </si>
  <si>
    <t>Preisreduktion bei Setbezug - 4 Teile (Strahler o. Steuerung)</t>
  </si>
  <si>
    <t>Ersatz - Keramik Infrarot Heizstab 200 Watt kurz</t>
  </si>
  <si>
    <t>Ersatz - Keramik Infrarot Heizstab 350 Watt</t>
  </si>
  <si>
    <t>Ersatz - Keramik Infrarot Heizstab 500 Watt</t>
  </si>
  <si>
    <t>Ersatz - Magnesiumoxyd Infrarot Heizstab 200 Watt kurz</t>
  </si>
  <si>
    <t>Ersatz - Magnesiumoxyd Infrarot Heizstab 350 Watt</t>
  </si>
  <si>
    <t>Ersatz - Magnesiumoxyd Infrarot Heizstab 500 Watt</t>
  </si>
  <si>
    <t>Ersatz - Magnesiumoxyd Infrarot Heizstab 750 Watt</t>
  </si>
  <si>
    <t>Ersatz - Heizstab zu Thermolight 350 Watt (60 cm kurz)</t>
  </si>
  <si>
    <t>Ersatz - Heizstab zu Thermolight 500 Watt (60 cm kurz)</t>
  </si>
  <si>
    <t>Ersatz - Heizstab zu Thermolight 500 Watt (78 cm Länge)</t>
  </si>
  <si>
    <t>Ersatz - Heizstab zu Thermolight 750 Watt (78 cm Länge)</t>
  </si>
  <si>
    <t>Ersatz - Heizstab zu Thermolight 1300 Watt (78 cm Länge)</t>
  </si>
  <si>
    <t>ES 350 Q THERMOlight - Eckstrahler Einbauset - 76 cm Länge</t>
  </si>
  <si>
    <t>ES 500 Q THERMOlight - Eckstrahler Einbauset - 76 cm Länge</t>
  </si>
  <si>
    <t>ES 500 QL THERMOlight - Eckstrahler Einbauset - Länge 92 cm</t>
  </si>
  <si>
    <t>ES 750 QL THERMOlight - Eckstrahler Einbauset - Länge 92 cm</t>
  </si>
  <si>
    <t>RS 350 Q THERMOlight - Rückwandstrahler Einbauset - 76 cm Länge</t>
  </si>
  <si>
    <t>RS 500 Q THERMOlight - Rückwandstrahler Einbauset - 76 cm Länge</t>
  </si>
  <si>
    <t>RS 500 QL THERMOlight - Vorderwandstrahler Einbauset - 92 cm Lä</t>
  </si>
  <si>
    <t>VWS 350 Q THERMOlight - Vorderwandstrahler Einbauset - 76 cm Lä</t>
  </si>
  <si>
    <t>VWS 500 Q THERMOlight - Vorderwandstrahler Einbauset - 76 cm Lä</t>
  </si>
  <si>
    <t>VWS 500 QL THERMOlight - Vorderwandstrahler Einbauset - 92 cm L</t>
  </si>
  <si>
    <t>VWS 750 QL THERMOlight - Vorderwandstrahler Einbauset - 92 cm Lä</t>
  </si>
  <si>
    <t>Infrarotkabine Bausatz Style 1 - für 1 Person</t>
  </si>
  <si>
    <t>Infrarotkabine Bausatz Style 2 - für 2 Personen</t>
  </si>
  <si>
    <t>SONNENLICHT "Classic 2 - HELLSTRAHLER" - Breite 106 cm</t>
  </si>
  <si>
    <t>SONNENLICHT "Classic 2 - INFRAMAGIC" - Breite 106 cm</t>
  </si>
  <si>
    <t>SONNENLICHT "Classic 2 - ROTLICHT" - B 106 x T 115 cm, Fichte</t>
  </si>
  <si>
    <t>SONNENLICHT "Classic 3 - HELLSTRAHLER" - Breite 130 cm</t>
  </si>
  <si>
    <t>SONNENLICHT "Classic 3 - ROTLICHT Strahler" - Breite 130 cm</t>
  </si>
  <si>
    <t>SONNENLICHT "Classic 3 - INFRAMAGIC" - Breite 130 cm</t>
  </si>
  <si>
    <t>Leuchtenblende mit Gitter (Pappel) f. Fluter</t>
  </si>
  <si>
    <t>SONNENLICHT "Classic 1 - HELLSTRAHLER" Größe 125 x 75 cm</t>
  </si>
  <si>
    <t>SONNENLICHT "Classic 1" INFRAMAGIC Strahler - Breite 125 x 75 cm, Fichte</t>
  </si>
  <si>
    <t>SONNENLICHT "Classic 1 - ROTLICHT" - Größe 125 x 75 cm</t>
  </si>
  <si>
    <t>Infrarotkabine Bausatz - B 106 x T 115 cm - SONNENLICHT - Strahler: ROTLICHT</t>
  </si>
  <si>
    <t>Infrarotkabine Bausatz - B 130 x T 115 cm - SONNENLICHT - Strahler: ROTLICHT</t>
  </si>
  <si>
    <t>Infrarotkabine Bausatz Eckkabine - 140 x 140 cm Breite - SONNENLICHT</t>
  </si>
  <si>
    <t>Infrarotkabine Bausatz - B 125 x T 75 cm - SONNENLICHT - Strahler: ROTLICHT</t>
  </si>
  <si>
    <t>Infrarotkabine ZEDER - Komfort SINGLE</t>
  </si>
  <si>
    <t>Infrarotkabine ZEDER - Komfort DUO</t>
  </si>
  <si>
    <t>Infrarotkabine ZEDER - DESIGN RUND</t>
  </si>
  <si>
    <t>Infrarotkabine ZEDER - FAMILY</t>
  </si>
  <si>
    <t>Infrarotkabine ZEDER - DESIGN ECK</t>
  </si>
  <si>
    <t>Infrarotkabine ZEDER - CLASSIC</t>
  </si>
  <si>
    <t>Infrarotkabine ZEDER - CLASSIC Mini</t>
  </si>
  <si>
    <t>Infrarotkabine ZEDER - PANORAMA</t>
  </si>
  <si>
    <t>Infrarotkabine ZEDER - EXCLUSIV</t>
  </si>
  <si>
    <t>Infrarot - FASS</t>
  </si>
  <si>
    <t>Infrarotkabine ZEDER - FUTURE</t>
  </si>
  <si>
    <t>Infrarotkabine Bausatz - B 75,2 x 130 cm - SONNENLICHT Modell "Therapy"</t>
  </si>
  <si>
    <t>2 Personen Infrarotkabine Modell HL-200K, Red Cedar, Größe 120 x 120 x 190 cm</t>
  </si>
  <si>
    <t>2 Personen Infrarotkabine Modell HL-200A, Hemlock, Größe 120 x 120 x 190 cm</t>
  </si>
  <si>
    <t>2 Personen Infrarotkabine Modell HL-200B, Hemlock, Größe 120 x 120 x 190 cm</t>
  </si>
  <si>
    <t>1 Personen Infrarotkabine Modell HL-100B, Hemlock, Größe 90 x 105 x 190 cm</t>
  </si>
  <si>
    <t>Montagematerial Infrarotstrahler - je 4 Stück SPAX Schrauben 6 x 140 mm (Decke) + 3 x 20 mm (Winkel)</t>
  </si>
  <si>
    <t>EOS Vitae 350 - Vollspektrumstrahler Leistung 350 W</t>
  </si>
  <si>
    <t>EOS Vitae 500 - Vollspektrumstrahler Leistung 500 W</t>
  </si>
  <si>
    <t>EOS Vitae 750 - Vollspektrumstrahler Leistung 750 W</t>
  </si>
  <si>
    <t>SAWOTEC Kombiofen 8 KW - Feuchte- und Saunabetrieb</t>
  </si>
  <si>
    <t>Schutzgitter aus Holz für VSB Strahler</t>
  </si>
  <si>
    <t>SAWOTEC Kombiofenset 8,0 kW u. Saunasteuerung K3-NEXT</t>
  </si>
  <si>
    <t>IRelax Infrarot mit Wand-/Deckenhalterung 500 Watt</t>
  </si>
  <si>
    <t>IRelax Infrarot mit Wand-/Deckenhalterung 750 Watt</t>
  </si>
  <si>
    <t>DUO Tiefenwärmekabine</t>
  </si>
  <si>
    <t>ROTLICHT SF 500 Q-H HINTEN Montage, Vitae Lampe - 500 Watt</t>
  </si>
  <si>
    <t>ROTLICHT SF 750 Q-H, HINTEN Montage, Vitae Lampe 750 Watt</t>
  </si>
  <si>
    <t>ROTLICHT SF 1300 Q-H, HINTEN Montage, Vitae Lampe 1300 Watt</t>
  </si>
  <si>
    <t>SAWOTEC Kombiofen 9 KW - Feuchte- und Saunabetrieb</t>
  </si>
  <si>
    <t>Einbauwinkel "V" für Infrarotfluter - Montage von VORNE (Set 2 Stk)</t>
  </si>
  <si>
    <t>Einbauwinkel "H" für Infrarotfluter - Montage von HINTEN (Set 2 Stk.)</t>
  </si>
  <si>
    <t>Einbauwinkel "VR" für Infrarotfluter - Montage mit gefrästen Rahmen (Set 2 Stk.)</t>
  </si>
  <si>
    <t>Inframagic - "Aluminium Abdeckrahmen - gefräst" - passend zu Einbauwinkel VR</t>
  </si>
  <si>
    <t>SAWOTEC KOMBIOFEN SAVONIA 12 KW - Feuchte / Saunabetrieb</t>
  </si>
  <si>
    <t>Ausstellungsstück Kombiofen Concept R Kombi - 9 kW</t>
  </si>
  <si>
    <t>ABVERKAUF - Saunaofen Concept R - 9 kW</t>
  </si>
  <si>
    <t>Ausstellungsstück Holzreling zu Saunaofen Concept R - ESPE</t>
  </si>
  <si>
    <t>Ausstellungsstück Halterungsset zu Ofenreling - Saunaofen Concept R - ESPE/Zeder</t>
  </si>
  <si>
    <t>ROTLICHT SF 1300 Q- VR - VORNE, Vitae Lampe, Montage m. Rahmen</t>
  </si>
  <si>
    <t>ROTir Infrarotfluter VITAE 500 VQ mit Rahmen</t>
  </si>
  <si>
    <t>ROTir Infrarotfluter VITAE 750 VQ mit Rahmen</t>
  </si>
  <si>
    <t>ROTir Infrarotfluter VITAE 1300 VQ mit Rahmen</t>
  </si>
  <si>
    <t>ROTir Infrarotfluter ThermoLight 500 VQ mit Rahmen</t>
  </si>
  <si>
    <t>ROTir Infrarotfluter ThermoLight 750 VQ mit Rahmen</t>
  </si>
  <si>
    <t>Silikonkabel 3 x 1,5 mm2 - per lfm</t>
  </si>
  <si>
    <t>Silikonkabel 5 x 2,5 mm2 - per lfm</t>
  </si>
  <si>
    <t>ROTLICHT Infrarotfluter TL 1300 Q-V , VORNE, THERMOlight Lampe</t>
  </si>
  <si>
    <t>SAWOTEC Saunaofen Mini 3 kW - integrierte Steuerung</t>
  </si>
  <si>
    <t>SAWOTEC Saunaofen Scandia 6 kW - ohne Steuerung</t>
  </si>
  <si>
    <t>SAWOTEC Saunaofen Scandia 8 kW (71202116 - SCA-80NS-N)</t>
  </si>
  <si>
    <t>SAWOTEC Saunaofen Scandia 9 kW, 400 V. (71202117, SCA-90NS)</t>
  </si>
  <si>
    <t>SAWOTEC Saunaofen SAVONIA 10,5 kW - ohne Steuerung</t>
  </si>
  <si>
    <t>SAWOTEC Saunaofen SAVONIA 12,0 kW - ohne Steuerung</t>
  </si>
  <si>
    <t>SAWOTEC Saunaofen SAVONIA 15,0 kW - ohne Steuerung</t>
  </si>
  <si>
    <t>SAWOTEC Saunaofen SAVONIA 18,0 kW - ohne Steuerung</t>
  </si>
  <si>
    <t>SAWOTEC Saunaofen Mini 3,6 kW - integrierte Steuerung, Eckvarian</t>
  </si>
  <si>
    <t>Saunaofen IRON I 7,5kW</t>
  </si>
  <si>
    <t>Saunaofen IRON I 9kW</t>
  </si>
  <si>
    <t>Saunaofen SET IRON I 7,5kW mit Steuerung K2-NEXT</t>
  </si>
  <si>
    <t>SAWOTEC Scandia 8,0 kW mit integrierter Steuerung</t>
  </si>
  <si>
    <t>Saunaofen SET IRON I 9kW mit Steuerung K2-NEXT</t>
  </si>
  <si>
    <t>ROTLICHT SF 1300 Q-V, VORNE Montage, Vitae Lampe - 1300 Watt</t>
  </si>
  <si>
    <t>ROTLICHT SF 500 Q-V, VORNE Montage, Vitae Lampe - 500 Watt</t>
  </si>
  <si>
    <t>Vollspektrumstrahlerset DECKE - 1300 Watt</t>
  </si>
  <si>
    <t>Vollspektrumstrahlerset VORNE - 750 Watt</t>
  </si>
  <si>
    <t>Vollspektrumstrahlerset RÜCKEN - 500 Watt</t>
  </si>
  <si>
    <t>Vollspektrumstrahlerset Vorne - 750 Watt</t>
  </si>
  <si>
    <t>Vollspektrumstrahlerset Vorne - 1300 Watt</t>
  </si>
  <si>
    <t>Infra Steam 200 - Verdampfer für IR-Wärmekabine</t>
  </si>
  <si>
    <t>Saunasteuerung K2-NEXT- FINN</t>
  </si>
  <si>
    <t>Saunasteuerung K3-NEXT- BIO</t>
  </si>
  <si>
    <t>Vitae Infrarotstrahler Nextrema Dunkel 500W</t>
  </si>
  <si>
    <t>Vitae Infrarotstrahler Nextrema Dunkel 1300W</t>
  </si>
  <si>
    <t>Edelstahlblende zu Nextrema Strahler</t>
  </si>
  <si>
    <t>ROTLICHT SF 750 Q-V, VORNE Montage, Vitae Lampe - 750 Watt</t>
  </si>
  <si>
    <t>ROTLICHT Infrarotfluter TL 750 Q-V , VORNE, THERMOlight Lampe</t>
  </si>
  <si>
    <t>ROTLICHT Infrarotfluter TL 500 Q-V , VORNE, THERMOlight Lampe</t>
  </si>
  <si>
    <t>ROTLICHT Infrarotfluter TL 500 Q-H, HINTEN, THERMOlight Lampe</t>
  </si>
  <si>
    <t>ROTLICHT Infrarotfluter TL 750 Q-H, HINTEN, THERMOlight Lampe</t>
  </si>
  <si>
    <t>ROTLICHT Saunafluter TL 1300 Q-H, HINTEN, THERMOlight Lampe, Montagematerial</t>
  </si>
  <si>
    <t>ROTLICHT+ Infrarotfluter TL 500 Q-VR -VORNE - gefräster Rahmen</t>
  </si>
  <si>
    <t>ROTLICHT+ Infrarotfluter TL 750 Q- VR - VORNE - gefr. Alu Rahme</t>
  </si>
  <si>
    <t>ROTir Infrarotfluter ThermoLight 1300 VQ mit Rahmen</t>
  </si>
  <si>
    <t>ROTLICHT NOVUM Infrabox - Schwarz</t>
  </si>
  <si>
    <t>ROTLICHT NOVUM Infrabox - Weiss</t>
  </si>
  <si>
    <t>ROTLICHT NOVUM Infrabox - Verbindungskabel</t>
  </si>
  <si>
    <t>ROTLICHT NOVUM Infrabox - 5-fach Verteiler</t>
  </si>
  <si>
    <t>SKY Sternenhimmelset mit 20 Stück RGB-LED Kristallen m. FB</t>
  </si>
  <si>
    <t>SKY Sternenhimmelset mit 40 Stück RGB-LED Kristallen</t>
  </si>
  <si>
    <t>ROTLICHT NOVUM Vollspektrumstrahler - 500 W</t>
  </si>
  <si>
    <t>ROTLICHT NOVUM Vollspektrumstrahler - 750 W</t>
  </si>
  <si>
    <t>ROTLICHT NOVUM Vollspektrumstrahler - 1300 W</t>
  </si>
  <si>
    <t>Strahlerset 1300 Watt - Nextrema inkl. Blende (Lehne) Prestige (Sauna)</t>
  </si>
  <si>
    <t>Duftsteine zu Aromaduftlampe - 3 Stück/Karton</t>
  </si>
  <si>
    <t>2 Holzrahmen für Lautsprecher Sauna - aus Erle</t>
  </si>
  <si>
    <t>Lautsprecher für Sauna</t>
  </si>
  <si>
    <t>Zubehör-Set Infrarot, 5-teilig, im Tragekarton</t>
  </si>
  <si>
    <t>Ergonomische Rückenlehne aus Pappel, 520 x 400 x 70 mm</t>
  </si>
  <si>
    <t>Aromaduftlampe, ø 10 cm, inkl. Aufbewahrungsbehälter</t>
  </si>
  <si>
    <t>Thermometer Glas, Messgerät ø 100 mm</t>
  </si>
  <si>
    <t>Aromatopf aus Terrakotta, ø 12 cm, Höhe 9,5 cm</t>
  </si>
  <si>
    <t>Rückenlehne Design Espe</t>
  </si>
  <si>
    <t>Rückenlehne Ergonomisch Espe</t>
  </si>
  <si>
    <t>Rückenlehne Ergonomisch Zeder</t>
  </si>
  <si>
    <t>Holzlehne Prestige zu ROTLICHT NOVUM 500W</t>
  </si>
  <si>
    <t>Strahlerset 500 Watt - Nextrema inkl. Holzlehne Prestige (Sauna)</t>
  </si>
  <si>
    <t>Holzgitter zu ROTLICHT NOVUM</t>
  </si>
  <si>
    <t>BLENDE Edelstahl zu ROTLICHT NOVUM</t>
  </si>
  <si>
    <t>BLENDE Schwarz zu ROTLICHT NOVUM</t>
  </si>
  <si>
    <t>Vollspektrum ROTir - Vitae Set 1 - Kabine ca. 110 x 110 x 200 cm</t>
  </si>
  <si>
    <t>Vollspektrum ROTir - Vitae Set 2 - Kabine ca. 130 x 115 x 200 cm</t>
  </si>
  <si>
    <t>Vollspektrum ROTir - Vitae Set 3 - Kabine ca. 150/170 x 120 x 200 cm</t>
  </si>
  <si>
    <t>Vollspektrum ROTLICHT+ Plus - THERMOlight Set 1 - Kabine ca. 100 x 110 x 200</t>
  </si>
  <si>
    <t>Vollspektrum ROTLICHT+ Plus - THERMOlight Set 2 - Kabine ca. 130 x 115 x 200</t>
  </si>
  <si>
    <t>Vollspektrum ROTLICHT+ Plus - THERMOlight Set 3 - Kabine ca. 150/170 x 120 x 200 cm</t>
  </si>
  <si>
    <t>Flächenstrahler Set 1 - Kabine ca. 100 x 110 x 200 cm</t>
  </si>
  <si>
    <t>Flächenstrahler Set 2 - Kabine ca. 130 x 115 x 200 cm</t>
  </si>
  <si>
    <t>Flächenstrahler Set 3 - Kabine ca. 150 x 120 x 200 cm</t>
  </si>
  <si>
    <t>Magnesiumstrahler Set 1 - Kabine ca. 100 x 110 x 200 cm</t>
  </si>
  <si>
    <t>Magnesiumstrahler Set 2 - Kabine ca. 130 x 115 x 200 cm</t>
  </si>
  <si>
    <t>Magnesiumstrahler Set 3 - Kabine ca. 150 x 120 x 200 cm</t>
  </si>
  <si>
    <t>Vollspektrum Inframagic - Vitae Set 1 - Kabine ca. 100 x 110 x 200</t>
  </si>
  <si>
    <t>Vollspektrum Inframagic - Vitae Set 2 - Kabine ca. 130 x 115 x 200</t>
  </si>
  <si>
    <t>Vollspektrum Inframagic Vitae Set 3 - Kabine ca. 150 x 120 x 200</t>
  </si>
  <si>
    <t>Vollspektrum EOS Strahler Set 1 - Kabine 100 x 110 x 200 cm</t>
  </si>
  <si>
    <t>Vollspektrum EOS Strahler Set 2 - Kabine ca. 130 x 115 x 200</t>
  </si>
  <si>
    <t>Vollspektrum EOS Strahler Set 3 - Kabinen 150 x 120 x 200 cm</t>
  </si>
  <si>
    <t>Vollspektrum ROTLICHT Vitae Set 1 - Kabine ca. 100 x 110 x 200</t>
  </si>
  <si>
    <t>Vollspektrum ROTLICHT Vitae Set 2 - Kabine ca. 130 x 115 x 200</t>
  </si>
  <si>
    <t>Vollspektrum ROTLICHT Vitae Set 3 - Kabine ca. 150 x 120 x 200</t>
  </si>
  <si>
    <t>Vollspektrum ROTLICHT+ Plus - Vitae Set 1 - Kabine ca. 100 x 110</t>
  </si>
  <si>
    <t>Vollspektrum ROTLICHT+ Plus - Vitae Set 2 - Kabine ca. 130 x 115</t>
  </si>
  <si>
    <t>Vollspektrum ROTLICHT+ Plus - Vitae Set 3 - Kabine ca. 150 x 120 x</t>
  </si>
  <si>
    <t>Vollspektrum Inframagic - ThermoLight Set 1</t>
  </si>
  <si>
    <t>Vollspektrum Inframagic - ThermoLight Set 2</t>
  </si>
  <si>
    <t>Vollspektrum Inframagic THERMOlight Set 3</t>
  </si>
  <si>
    <t>Vollspektrum "ROTLICHT ThermoLight" Set 1</t>
  </si>
  <si>
    <t>Vollspektrum "ROTLICHT ThermoLight" Set 2</t>
  </si>
  <si>
    <t>Vollspektrum "ROTLICHT ThermoLight" Set 3</t>
  </si>
  <si>
    <t>Vollspektrum ROTir - THERMOlight Set 1 - Kabine ca. 110 x 110 x 200</t>
  </si>
  <si>
    <t>Vollspektrum ROTir - THERMOlight Set 2 - Kabine ca. 130 x 115 x 200 cm</t>
  </si>
  <si>
    <t>Vollspektrum ROTir - THERMOlight Set 3 - Kabine ca. 150/170 x 120 x 200 cm</t>
  </si>
  <si>
    <t>Infrarotkabine Infrawave RR-113</t>
  </si>
  <si>
    <t>Infrarotkabine Infrawave RR-133</t>
  </si>
  <si>
    <t>Infrarotkabine Infrawave RR-133 ECK</t>
  </si>
  <si>
    <t>Infrarotkabine Infrawave RR-153</t>
  </si>
  <si>
    <t>Infrarotkabine Sauna COMBI</t>
  </si>
  <si>
    <t>Infrarotkabine Infrawave LOUNGE</t>
  </si>
  <si>
    <t>MASSIV - SAUNA - ECK, Größe: L: 200 x B: 200 x H: 205 cm</t>
  </si>
  <si>
    <t>Kombisauna "MASSIV-ECK" mit Infrarotstrahler, Größe: 200 x 200 x 205 cm - 5-ECK</t>
  </si>
  <si>
    <t>Massiv - Sauna - GERADE, Größe: L: 262 x B: 200 x H: 205 cm</t>
  </si>
  <si>
    <t>Massiv - Sauna - GERADE, Größe: L: 262 x B: 262 x H: 205 cm</t>
  </si>
  <si>
    <t>Massiv - Sauna - GERADE, Größe: L: 200 x B: 200 x H: 205 cm</t>
  </si>
  <si>
    <t>Massiv - Sauna - GERADE, Größe: L: 200 x B: 175 x H: 205 cm</t>
  </si>
  <si>
    <t>Massiv - Sauna - ECK, Größe: L: 200 x B: 138 x H: 205 cm</t>
  </si>
  <si>
    <t>Massiv - Sauna - ECK, Größe: L: 200 x B: 175 x H: 205 cm</t>
  </si>
  <si>
    <t>Massiv - Sauna - ECK, Größe: L: 262 x B: 262 x H: 205 cm</t>
  </si>
  <si>
    <t>Saunafass - Fass-Sauna - KAPRUN</t>
  </si>
  <si>
    <t>Saunafass - Regenschutz - KAPRUN</t>
  </si>
  <si>
    <t>Saunafass - Fußboden Holz - KAPRUN</t>
  </si>
  <si>
    <t>Saunafass - Fass-Sauna - SAALBACH</t>
  </si>
  <si>
    <t>Saunafass - Regenschutz - SAALBACH</t>
  </si>
  <si>
    <t>Saunafass - Fußboden Holz - SAALBACH</t>
  </si>
  <si>
    <t>Massivsauna Kemi , 2,08 x 2,06 x 2,04 m- 4-Eck</t>
  </si>
  <si>
    <t>Massivsauna Varberg, 2,06 x 2,06 x 2,04 m, 5-eck</t>
  </si>
  <si>
    <t>Varberg Deluxe LINKS, 2,06 x 2,06 x 2,04m, 5-eck</t>
  </si>
  <si>
    <t>Varberg Deluxe RECHTS, 2,06 x 2,06 x 2,04m, 5-eck</t>
  </si>
  <si>
    <t>Varberg Deluxe GERADE, 2,06 x 2,06 x 2,04m</t>
  </si>
  <si>
    <t>Massivsauna Kuopio , 1,60 x 1,10 x 2,04 m, 4-Eck</t>
  </si>
  <si>
    <t>Massivsauna Helsinki 2,08 x 1,58 x 2,04 m 4-eck</t>
  </si>
  <si>
    <t>Massivsauna Turku 2,06 x 2,06 x 2,04 m, 4-eck</t>
  </si>
  <si>
    <t>Massivsauna Göteborg - 2,06 x 2,06 x 2,04 m 5-eck</t>
  </si>
  <si>
    <t>Massivsauna Tampere 1, 2,34 x 2,06 x 2,04 m 5-eck</t>
  </si>
  <si>
    <t>Massivsauna Tampere 2, 2,34 x 2,06 x 2,04 m 5-eck</t>
  </si>
  <si>
    <t>Massivsauna Kokkola, - 2,34 x 2,06 x 2,04 - 6-eck, Türe LINKS</t>
  </si>
  <si>
    <t>Massivsauna Kokkola, - 2,34 x 2,06 x 2,04 - 6-eck, TA-RECHTS</t>
  </si>
  <si>
    <t>Massivsauna Salo, 2,06 x 2,06 x 2,04 m -5-Eck</t>
  </si>
  <si>
    <t>Massivsauna "Kerava", 2,06 x 2,06 x 2,04 m - 4-Eck</t>
  </si>
  <si>
    <t>Massivsauna Pori, 1,45 x 1,45 x 2,04 m - 5-Eck</t>
  </si>
  <si>
    <t>Elementsauna Stockholm 2,14 x 2,10 x 2,01 m 4-eck</t>
  </si>
  <si>
    <t>Elementsauna Malmö, 2,14 x 1,60 x 2,01 m 4-eck</t>
  </si>
  <si>
    <t>Kombisauna SET Stockholm 2,14 x 2,10 x 2,01 m 4-eck</t>
  </si>
  <si>
    <t>Infrarot Elementkabine Bausatz 5-ECK 148/148 - Höhe 198, TA-Links</t>
  </si>
  <si>
    <t>Infrarot Elementkabine Bausatz 5-ECK 148/148 - Höhe 198, TA-Rechts</t>
  </si>
  <si>
    <t>Infrarot Elementkabine Bausatz 130 x 130 cm, H 198</t>
  </si>
  <si>
    <t>Infrarot Elementkabine Bausatz 130 x 104 cm, H 198 cm</t>
  </si>
  <si>
    <t>Infrarotkabine Bausatz "WIEN" mit A+B+C Strahler - 130 x 104 cm, H 198 cm</t>
  </si>
  <si>
    <t>Infrarotkabine Bausatz "LINZ" mit A+B+C Strahler - 130 x 130 cm</t>
  </si>
  <si>
    <t>Kombisauna SET KERAVA 2,07 x 2,06 x 2,04 m</t>
  </si>
  <si>
    <t>Kombisauna SET VARBERG 2,06 x 2,06 x 2,04 m</t>
  </si>
  <si>
    <t>Kombisauna SET Varberg Deluxe LINKS</t>
  </si>
  <si>
    <t>Kombisauna SET Varberg Deluxe RECHTS</t>
  </si>
  <si>
    <t>Kombisauna SET Varberg Deluxe GERADE</t>
  </si>
  <si>
    <t>Saunahocker (Abachi)</t>
  </si>
  <si>
    <t>Ruheliege, gemuldet, verstellbares Kopfteil (Liegefläche Abachi)</t>
  </si>
  <si>
    <t>AKTION - Elementsauna Harmonie 2, Lagerware, (2,01 x 1,65 x 1,98</t>
  </si>
  <si>
    <t>AKTION - Elementsauna Harmonie 4, Lagerware, (2,01 x 2,01)</t>
  </si>
  <si>
    <t>Massivsauna Individuell - Preis per Laufmeter</t>
  </si>
  <si>
    <t>Massivsauna Individuell - Aufpreis Höhe von 205 - 211 cm</t>
  </si>
  <si>
    <t>Massivsauna Individuell - Aufpreis Höhe von 212 - 218 cm</t>
  </si>
  <si>
    <t>Massivsauna Individuell - Aufpreis Schräge</t>
  </si>
  <si>
    <t>Massivsauna Individuell - Aufpreis Dachschräge</t>
  </si>
  <si>
    <t>Massivsauna Individuell - Aufpreis Inneneinrichtung Emotion - soft</t>
  </si>
  <si>
    <t>Massivsauna Individuell - Aufpreis Glaselement per m2</t>
  </si>
  <si>
    <t>Massivsauna Individuell - Aufpreis Infrarot-Tiefenwärme</t>
  </si>
  <si>
    <t>Massivsauna Individuell - Aufpreis 5-Eck/ Eckeinstieg 45°</t>
  </si>
  <si>
    <t>Set Edelstahl, 2-teilig</t>
  </si>
  <si>
    <t>Klimamess-Station Glas, Thermo- und Hygrometer</t>
  </si>
  <si>
    <t>Eckleuchte mit Fassung Tropfenlampe 25 Watt, E27</t>
  </si>
  <si>
    <t>Lüftungsschieber für Saunakabinen</t>
  </si>
  <si>
    <t>Zuluftgitter - Abachi, 49 x 9,5 cm, formschön.</t>
  </si>
  <si>
    <t>Thermo-Hygrometer - Espe mit Speckstein, geteilt, 25,5 x 15,5 c</t>
  </si>
  <si>
    <t>Schöpfkelle aus Edelstahl mit Holzgriff</t>
  </si>
  <si>
    <t>Sauna Zubehör-Set Standard, - 6-teilig</t>
  </si>
  <si>
    <t>Saunabürsten-Set bestehend aus 2 Bürsten, Laubholz</t>
  </si>
  <si>
    <t>Saunaduft Konzentrate 0,25 l - Eukalyptus (Atmung)</t>
  </si>
  <si>
    <t>Saunaduft Konzentrate 0,25 l - Kiefer (Tonisch)</t>
  </si>
  <si>
    <t>Saunaduft Konzentrate 0,25 l - Euka/Minze (Erfrischend)</t>
  </si>
  <si>
    <t>Saunaduft Konzentrate 0,25 l - Rosmarin (Kräftigend)</t>
  </si>
  <si>
    <t>Saunaduft Konzentrate 0,25 l - Kajeput/Zitrone (Stimulierend)</t>
  </si>
  <si>
    <t>Saunaduft Konzentrate 0,25 l - Luxus (Energiespendend)</t>
  </si>
  <si>
    <t>Saunaduft Konzentrate 0,25 l - Lavendel (Entspannend)</t>
  </si>
  <si>
    <t>Saunaduft Konzentrate 0,25 l - Elinya (Schlankmachend)</t>
  </si>
  <si>
    <t>LED-Farblicht Spot - 230 Volt für Infrarotkabinen</t>
  </si>
  <si>
    <t>Saunaduft Konzentrate 1,00 l - Eukalyptus (Atmung)</t>
  </si>
  <si>
    <t>Saunaduft Konzentrate 1,00 l - Kiefer (Tonisch)</t>
  </si>
  <si>
    <t>Saunaduft Konzentrate 1,00 l - Euka/Minze (Erfrischend)</t>
  </si>
  <si>
    <t>Saunaduft Konzentrate 1,00 l - Rosmarin (Kräftigend)</t>
  </si>
  <si>
    <t>Saunaduft Konzentrate 1,00 l - Kajeput/Zitrone (Stimulierend)</t>
  </si>
  <si>
    <t>Saunaduft Konzentrate 1,00 l - Luxus (Energiespendend)</t>
  </si>
  <si>
    <t>Saunaduft Konzentrate 1,00 l - Lavendel (Entspannend)</t>
  </si>
  <si>
    <t>Saunaduft Konzentrate 1,00 l - Elinya (Schlankmachend)</t>
  </si>
  <si>
    <t>SAUNA ASPEN - Größe: 2000x2000x2100mm - inkl. Kombiofen SET</t>
  </si>
  <si>
    <t>SAUNA COLORADO - Größe: 2000x2000x2100mm - inkl. Kombiofen SET</t>
  </si>
  <si>
    <t>SAUNA NEVADA - Größe: 2000x2000x2100mm - inkl. Kombiofen SET</t>
  </si>
  <si>
    <t>SAWOTEC FINN SAUNASET inkl. Scandia 6 kW Ofen + Steurung K2-NEXT</t>
  </si>
  <si>
    <t>SAWOTEC FINN SAUNASET inkl. Scandia 8 kW Ofen + Steuerung K2-NEXT</t>
  </si>
  <si>
    <t>SAWOTEC FINN SAUNASET inkl. Scandia 9 kW Ofen + Steuerung K2-NEXT</t>
  </si>
  <si>
    <t>SAWOTEC FINN SAUNASET inkl. Savonia 12 kW Ofen+Steuerung ASV3-15</t>
  </si>
  <si>
    <t>Saunaofen M3 - 3 kW von EOS mit eingebauter thermischen Steuerun</t>
  </si>
  <si>
    <t>EOS Saunaofen Euro-Max - Anthrazit Perleffekt - 9 kW</t>
  </si>
  <si>
    <t>EOS Saunaofen Euro-Max - Anthrazit Perleffekt - 12 kW</t>
  </si>
  <si>
    <t>SAUNAOFENSET THERME - 7,5 kW inkl. Steuerung</t>
  </si>
  <si>
    <t>SAUNAOFENSET THERME - 9,0 kW inkl. Steuerung</t>
  </si>
  <si>
    <t>Kombiofenset Bi-O Therme 7,5 KW - inkl. Klimasteuerung H1</t>
  </si>
  <si>
    <t>Kombiofen Bi-O Therme 9,0 KW</t>
  </si>
  <si>
    <t>Kombiofenset Bi-O Therme 9,0 KW - inkl. Klimasteuerung H1</t>
  </si>
  <si>
    <t>EOS Kombisaunaofen Bi-O Mini - Edelstahl - 3 kW</t>
  </si>
  <si>
    <t>EOS Kombisaunaofen Bi-O Max - Anthrazit Perleffekt - 9 kW</t>
  </si>
  <si>
    <t>EOS Kombisaunaofen Bi-O Max - Anthrazit Perlefekt - 12 kW</t>
  </si>
  <si>
    <t>Saunaofen Therme 7,5 kW - ohne Steuerung</t>
  </si>
  <si>
    <t>Saunaofen Therme 9,0 kW - ohne Steuerung</t>
  </si>
  <si>
    <t>Saunaofen Bi-O Therme 7,5 kW</t>
  </si>
  <si>
    <t>Sauna Stereo Einbau-Lautsprecher - 2 Stk.</t>
  </si>
  <si>
    <t>Multicup aus Edelstahl</t>
  </si>
  <si>
    <t>Salzsteine, 1 kg</t>
  </si>
  <si>
    <t>Aufgusskübel</t>
  </si>
  <si>
    <t>Sanduhr</t>
  </si>
  <si>
    <t>Baderegeltafel</t>
  </si>
  <si>
    <t>Thermometer Ø 100 mm, 0-120°C Messbereich</t>
  </si>
  <si>
    <t>Hygrometer, Ø 100 mm, 0-100% rel. Luftfeuchte</t>
  </si>
  <si>
    <t>Klimamesser mit Ø 100 mm, Thermo- und Hygrometer</t>
  </si>
  <si>
    <t>Klimamesser mit Ø 160 mm, Thermo- und Hygrometer</t>
  </si>
  <si>
    <t>Sauna-Set 6-teilig mit Aufgusskübel 5l Lärche</t>
  </si>
  <si>
    <t>Schöpfkelle</t>
  </si>
  <si>
    <t>Verdampfertopf zu Sole-Aqua /Therme - Farbe ROT</t>
  </si>
  <si>
    <t>Verdampfertopf zu Sole-Aqua /Therme - Farbe beige</t>
  </si>
  <si>
    <t>Wand- und Deckenleuchte - max. 40 Watt, Sockel Aluguss</t>
  </si>
  <si>
    <t>Eckleuchte für Sauna - aus ESG Glas mit Holzrahmen</t>
  </si>
  <si>
    <t>Holzblendschirm Ecke - aus Sperrholz</t>
  </si>
  <si>
    <t>Holzblendschirm aus Sperrholz</t>
  </si>
  <si>
    <t>Sole-Aqua Premium - Verdampfertopf rot</t>
  </si>
  <si>
    <t>Sole-Aqua Premium - Verdampfertopf beige</t>
  </si>
  <si>
    <t>Sole Therme Pur - Verdampferofenaufsatz</t>
  </si>
  <si>
    <t>Sole-Therme Pur beige - für Scandia Verdampferofen</t>
  </si>
  <si>
    <t>Sole-Therme Pur beige - für EOS Bi-O Mini Verdampferofen</t>
  </si>
  <si>
    <t>Salzkristallleuchte - mit naturbelassenen, rosa Salzsteinen.</t>
  </si>
  <si>
    <t>Düfteset Activ - 100% naturreine ätherische Öle.</t>
  </si>
  <si>
    <t>Düfteset - Relax - 100 % naturreine ätherische Öle.</t>
  </si>
  <si>
    <t>LED Farblicht 360, manuelle Bedienung - AKTION</t>
  </si>
  <si>
    <t>LED Farblicht FL360 RC - m. Fernbedienung u. Dimmer. 2 Farbwechselprogramme</t>
  </si>
  <si>
    <t>LED Farblicht FL 630, manuelle Bedienung.</t>
  </si>
  <si>
    <t>LED Farblichtgerät FL 630 RC - Fernbedienung u. Dimmer</t>
  </si>
  <si>
    <t>USB DOCK zu Wave.com 4 sound u light</t>
  </si>
  <si>
    <t>wave.com4 sound &amp; light</t>
  </si>
  <si>
    <t>LED Farblicht "Big Panel" 53 x 53 cm - m. FB u. Dimmer</t>
  </si>
  <si>
    <t>wave.com4 Farbe - Farblampe und Bedienteil</t>
  </si>
  <si>
    <t>WAVECOM4 - LEDFarblicht</t>
  </si>
  <si>
    <t>WAVECOM4 - Bedienteil zu LEDFarblicht (dunkles Holz)</t>
  </si>
  <si>
    <t>LED Farblicht - Unterbank / Rückenlehne</t>
  </si>
  <si>
    <t>Saunasteuerung ECON D1</t>
  </si>
  <si>
    <t>Saunasteuerung ECON H1</t>
  </si>
  <si>
    <t>Feuchtefühler F2 für Steuerung HCS 9003 und HIC 75</t>
  </si>
  <si>
    <t>Leistungserweiterung bis zu 18 kW - mit Gehäuse</t>
  </si>
  <si>
    <t>Leistungs-Erweiterung bis 21 kW</t>
  </si>
  <si>
    <t>FINN - Saunasteuerung ASV3-15 - für Saunaöfen bis 15 kW</t>
  </si>
  <si>
    <t>WAVECOM4 SET 1 - FINN SAUNAKLIMA</t>
  </si>
  <si>
    <t>WAVECOM4 SET 2 - inkl. Fernstartelektronik + Bankfühler</t>
  </si>
  <si>
    <t>WAVECOM4 SET 3 - KOMBISAUNA SET</t>
  </si>
  <si>
    <t>Bankfühler F2 für die Saunabank - optional zur Steuerung AVS3</t>
  </si>
  <si>
    <t>Fühler F1 für Ofen - Thermostat und Ü-Schutz - für K1, K2 u. ASV</t>
  </si>
  <si>
    <t>Auffangschale für Saunaofen Scandia</t>
  </si>
  <si>
    <t>Heizelement zu Scandia Ofen - 3000 Watt</t>
  </si>
  <si>
    <t>PN-Taster 1, weiß</t>
  </si>
  <si>
    <t>Flex- Klebeschlauch DA 20 - (25 lfm)</t>
  </si>
  <si>
    <t>Flex- Klebeschlauch DA 20 - Einzelne Meter</t>
  </si>
  <si>
    <t>Gebläse - 230 Volt, 1.200 W, Luftleistung 60 m3/h</t>
  </si>
  <si>
    <t>Dampfdusche Tylö TYLETTE - Centre white</t>
  </si>
  <si>
    <t>Dampfbadkabine TYLETTE- Centre, Fußrost aus TEAK-Holz</t>
  </si>
  <si>
    <t>Dampfbad Generator - VB 2/4 Mono/Duo</t>
  </si>
  <si>
    <t>Dampfbad Generator - VB-06, 6.6 kW(380V)</t>
  </si>
  <si>
    <t>Dampfbad Generator, VA-06 400V3N~ 6.6 kW(380V)</t>
  </si>
  <si>
    <t>Dampfbad Generator, VA-09 400V3N~ 9,0 kW(380V)</t>
  </si>
  <si>
    <t>Dampfbad Generator 12,0 kW (380V) VA-12 400V3N~</t>
  </si>
  <si>
    <t>Dampfbad Generator 18,0 kW (380V) VA-18 400V3N~</t>
  </si>
  <si>
    <t>Dampfbad Generator 24,0 kW (380V), VA-24 400V3N~</t>
  </si>
  <si>
    <t>Dampfbad Steuerung, CC 10- Aufputz</t>
  </si>
  <si>
    <t>Dampfbad Steuerung, CC 10-10S</t>
  </si>
  <si>
    <t>Dampfbad Steuerung, Steuerung CC 50 / 3 bis 12 Std.</t>
  </si>
  <si>
    <t>Dampfbad Steuerung CC 300</t>
  </si>
  <si>
    <t>Dampfbad - Entkalker automatisch</t>
  </si>
  <si>
    <t>Dampfbad Entkalkung Solvent 50 , 1 Pack.</t>
  </si>
  <si>
    <t>Dampfbad Leuchte A, Klassische Wandleuchte, 24 Volt</t>
  </si>
  <si>
    <t>Downlight - Dampfbad Spannung 12 V / 5 W - ohne Trafo</t>
  </si>
  <si>
    <t>Dampfbad Entkalkung Solvent 50 = 10 StückPackung</t>
  </si>
  <si>
    <t>Dampfbad Licht Trafo 24V/ 200 Watt</t>
  </si>
  <si>
    <t>Dampfbad Steuerung H1 - einfachste Bedienung</t>
  </si>
  <si>
    <t>TYLÖ - Dampfbad Generator - VB 2/4/6</t>
  </si>
  <si>
    <t>Dampfbad Generator - Dampfdüse Steam Outlet</t>
  </si>
  <si>
    <t>Dampfbadtür - m. Bodenschwelle, Außenmaß: 79,0 x 189,0 cm</t>
  </si>
  <si>
    <t>Dampfbadtür - m. Bodenschwelle, Außenmaß: 69,0 x 189,0 cm</t>
  </si>
  <si>
    <t>Dampfbad-Duft-Emulsionen 1,00 l - Eukalyptus (Atmung)</t>
  </si>
  <si>
    <t>Dampfbad-Duft-Emulsionen 1,00 l - Kiefer (Tonisch)</t>
  </si>
  <si>
    <t>Dampfbad-Duft-Emulsionen 1,00 l - Euka/Minze (Erfrischend)</t>
  </si>
  <si>
    <t>Dampfbad-Duft-Emulsionen 1,00 l - Luxus (Energiespendend)</t>
  </si>
  <si>
    <t>Dampfbad-Duft-Emulsionen 1,00 l - Lavendel (Entspannend)</t>
  </si>
  <si>
    <t>Dampfbad-Duft-Emulsionen 1,00 l - Elinya (Schlankmachend)</t>
  </si>
  <si>
    <t>Dampfdusche Farblicht - Wasserfest, 90 Power Leds</t>
  </si>
  <si>
    <t>Whirlpool HOME SPA - Weiss</t>
  </si>
  <si>
    <t>Whirlpool CUBE - mit Walnussverkleidung</t>
  </si>
  <si>
    <t>Whirlpool CUBE - Graphitgrau</t>
  </si>
  <si>
    <t>Whirlpool CUBE - Weiss mit Solid Surface</t>
  </si>
  <si>
    <t>Whirlpool CUBE ERGO - mit Walnussverkleidung</t>
  </si>
  <si>
    <t>Whirlpool CUBE ERGO - Graphitgrau</t>
  </si>
  <si>
    <t>Whirlpool CUBE ERGO - Weiss mit Solid Surface</t>
  </si>
  <si>
    <t>Whirlpool SUITE SPA</t>
  </si>
  <si>
    <t>Whirlpool QUANTUM</t>
  </si>
  <si>
    <t>Whirlpool ESSENCE</t>
  </si>
  <si>
    <t>Whirlpool VELVET</t>
  </si>
  <si>
    <t>Whirlpool SOFT</t>
  </si>
  <si>
    <t>Whirlpool TOUCH</t>
  </si>
  <si>
    <t>Whirlpool PULSE</t>
  </si>
  <si>
    <t>Whirlpool AQUALIFE 7</t>
  </si>
  <si>
    <t>Whirlpool AQUALIFE 5</t>
  </si>
  <si>
    <t>Whirlpool SUNDOWN</t>
  </si>
  <si>
    <t>Whirlpool FEEL</t>
  </si>
  <si>
    <t>ABZUG Whirlpool - AKTION</t>
  </si>
  <si>
    <t>Whirlpool-Treppe mit 2 Stufen AQUAVIA - GRAPHITGRAU</t>
  </si>
  <si>
    <t>Whirlpool - Spa Cover - THALASSA</t>
  </si>
  <si>
    <t>Whirlpool-Treppe mit 2 Stufen AQUAVIA - NUSSBAUM</t>
  </si>
  <si>
    <t>Whirlpool-Treppe mit 2 Stufen AQUAVIA - THUNDERGRAU</t>
  </si>
  <si>
    <t>Whirlpool-Treppe mit 2 Stufen AQUAVIA - BUTTERFLY</t>
  </si>
  <si>
    <t>Whirlpool-Treppe mit 2 Stufen AQUAVIA - ENIGMA</t>
  </si>
  <si>
    <t>Whirlpool-Treppe "BASIC"</t>
  </si>
  <si>
    <t>Whirlpool-Treppe "EXCLUSIVE 1 STUFE SOLID SURFACE WEISS"</t>
  </si>
  <si>
    <t>Whirlpool - SICHERHEITSSTANGE</t>
  </si>
  <si>
    <t>Whirlpool - SONNENSCHIRM</t>
  </si>
  <si>
    <t>Whirlpool - COVER LIFTER</t>
  </si>
  <si>
    <t>Whirlpool - ACCESS-UNTERSTÜTZUNG PORTABLE SPA</t>
  </si>
  <si>
    <t>Whirlpool - FLORAL ESSENCE Aromatherapie</t>
  </si>
  <si>
    <t>Whirlpool - PERGOLA VENICE 3000x3000x243 Graphit mit Markise</t>
  </si>
  <si>
    <t>Whirlpool - PERGOLA VENICE 3000x3000x243 WEISS mit Markise</t>
  </si>
  <si>
    <t>Whirlpool - AQUAVIVA WATER CARE</t>
  </si>
  <si>
    <t>Whirlpool - OCEAN BREEZE Aromatherapie</t>
  </si>
  <si>
    <t>Whirlpool - Option Exclusive: Verkleidung NUSSBAUM Woodermax</t>
  </si>
  <si>
    <t>Whirlpool - Option Exclusive: Verkleidung THUNDERGRAU Woodermax</t>
  </si>
  <si>
    <t>Whirlpool - Option Exclusive: Wi-Fi Balboa Steuerung</t>
  </si>
  <si>
    <t>Whirlpool - Option Exclusive: Nordische Isolierung - nur für ECO SPA möglich</t>
  </si>
  <si>
    <t>Whirlpool - Option Exclusive: SURROUND BLUETOOTH Audio 4.1</t>
  </si>
  <si>
    <t>Whirlpool - Option Exclusive: BLUE CONNECT Plus</t>
  </si>
  <si>
    <t>Exclusive:Modell SUIT SPA u. QUANTUM - 5% Abzug ohne Verkleidung (Whirlpool - Option)</t>
  </si>
  <si>
    <t>Whirlpool - Option Premium: Verkleidung NUSSBAUM Woodermax</t>
  </si>
  <si>
    <t>Whirlpool - Option Premium: Verkleidung GRAPHITGRAU Woodermax</t>
  </si>
  <si>
    <t>Whirlpool - Option Premium: Verkleidung THUNDERGRAU Woodermax</t>
  </si>
  <si>
    <t>Whirlpool - Option Premium: Verkleidung BUTTERFLY Woodermax</t>
  </si>
  <si>
    <t>Whirlpool - Option Premium: Verkleidung SOFT RAIN (DARK GREY)</t>
  </si>
  <si>
    <t>Whirlpool - Option Premium: ECO SPA</t>
  </si>
  <si>
    <t>Whirlpool - Option Premium: Nordische Isolierung - nur bei EcoSpa möglich</t>
  </si>
  <si>
    <t>Whirlpool - Option Premium: Wi-Fi Balboa Steuerung</t>
  </si>
  <si>
    <t>Whirlpool - Option Premium: Pure Line Lightning</t>
  </si>
  <si>
    <t>Whirlpool - Option Premium: BLUE CONNECT Plus</t>
  </si>
  <si>
    <t>Whirlpool - Option Premium: SURROUND BLUETOOTH Audio 4.1</t>
  </si>
  <si>
    <t>Whirlpool - Option Aqualife: Doppelte Isolierung für SUNDOWN</t>
  </si>
  <si>
    <t>Whirlpool - Option Aqualife: Doppelte Isolierung für CALYPSO</t>
  </si>
  <si>
    <t>Whirlpool - Option Aqualife: EcoSpa</t>
  </si>
  <si>
    <t>Whirlpool - Option Aqualife: Nordische Isolierung - nur bei EcoSpa möglich</t>
  </si>
  <si>
    <t>Whirlpool - Option Aqualife: Woodermax Verkelidung THUNDERGRAU</t>
  </si>
  <si>
    <t>Whirlpool - Option Aqualife: Woodermax Verkelidung NUSSBAUM</t>
  </si>
  <si>
    <t>Whirlpool - Option Aqualife: Woodermax Verkelidung BUTTERFLY</t>
  </si>
  <si>
    <t>Whirlpool - Option Aqualife: 3 LED - Evironmental Lightning System</t>
  </si>
  <si>
    <t>Whirlpool - Option Aqualife: Farbe Perle CAMEO</t>
  </si>
  <si>
    <t>Whirlpool - Option Aqualife: Farbe STERLING MARBLE</t>
  </si>
  <si>
    <t>Whirlpool - Option Aqualife: Farbe SAND</t>
  </si>
  <si>
    <t>Whirlpool - Option Aqualife: BLUETOOTH AUDIO 2.1</t>
  </si>
  <si>
    <t>Whirlpool - Option Aqualife: Wi-Fi BALBOA STEUERUNG + COLOUR TOUCH PANEL</t>
  </si>
  <si>
    <t>Temperaturfühler GS/ GL f. Whirlpools</t>
  </si>
  <si>
    <t>Heizung 3KW GS I GL f. Whirlpools</t>
  </si>
  <si>
    <t>Füllstandssensor für BP Systeme f. Whirlpools</t>
  </si>
  <si>
    <t>Platine BP21G1WL f. Whirlpools</t>
  </si>
  <si>
    <t>Platine BP6013G1 f. Whirlpools</t>
  </si>
  <si>
    <t>Platine BP6013G2 f. Whirlpools</t>
  </si>
  <si>
    <t>Filterpumpe 200W IBE136 f. Whirlpools</t>
  </si>
  <si>
    <t>Massagepumpe LP250 CV f. Whirlpools</t>
  </si>
  <si>
    <t>Gebläsepumpe 1150W mit Heizung f. Whirlpools</t>
  </si>
  <si>
    <t>SPA Gebläse 400W f. Whirlpools</t>
  </si>
  <si>
    <t>Bedienfeld TP600 W/OVERLAY f. Whirlpools</t>
  </si>
  <si>
    <t>Abdeckung 1 Pumpe / Gebläse TP600 f. Whirlpools</t>
  </si>
  <si>
    <t>Abdeckung 2 Pumpen TP600 f. Whirlpools</t>
  </si>
  <si>
    <t>Abdeckung 1 Pumpe TP600 f. Whirlpools</t>
  </si>
  <si>
    <t>Bedienfeld SPATOUCH2T minimalistisch f. Whirlpools</t>
  </si>
  <si>
    <t>Scheinwerfer LED Set RD f. Whirlpools</t>
  </si>
  <si>
    <t>Scheinwerfer MASTER LED f. Whirlpools</t>
  </si>
  <si>
    <t>Scheinwerfer SLAVE LED f. Whirlpools</t>
  </si>
  <si>
    <t>Einströmdüsen BODY SET 2" f. Whirlpools</t>
  </si>
  <si>
    <t>Einströmdüsen BODY SET 3" f. Whirlpools</t>
  </si>
  <si>
    <t>Ozon KIT f. Whirlpools</t>
  </si>
  <si>
    <t>Filterkartusche SKIMFILTER RD f. Whirlpools</t>
  </si>
  <si>
    <t>Massagepumpe LP300 3CV f. Whirlpools</t>
  </si>
  <si>
    <t>Kabelsatz 4 Ausgänge + LEDS f. Whirlpools</t>
  </si>
  <si>
    <t>SONDERBESTELLUNG - SCHWIMMBECKEN</t>
  </si>
  <si>
    <t>SONDERBESTELLUNG - Schwimmbecken ABDECKUNG</t>
  </si>
  <si>
    <t>SONDERBESTELLUNG - Schwimmbecken TECHNIK</t>
  </si>
  <si>
    <t>SONDERBESTELLUNG - Schwimmbecken RANDSTEINE</t>
  </si>
  <si>
    <t>SONDERBESTELLUNG - Sauna:</t>
  </si>
  <si>
    <t>SONDERBESTELLUNG - Infrarot:</t>
  </si>
  <si>
    <t>SONDERBESTELLUNG - Dampfdusche:</t>
  </si>
  <si>
    <t>SONDERBESTELLUNG - Whirlpool:</t>
  </si>
  <si>
    <t>DE - Verpackung und Versandkosten Paket Post bis 30 kg, bis 100 cm</t>
  </si>
  <si>
    <t>Sonderbestellung Ersatzteil:</t>
  </si>
  <si>
    <t>AT - Frachtkosten Randsteinset - 1 Palette</t>
  </si>
  <si>
    <t>Vorfracht AT - Frachtkosten Randsteinset - 1 Palette</t>
  </si>
  <si>
    <t>CH - Frachtkosten Randsteinset - 1 Palette, unverzollt</t>
  </si>
  <si>
    <t>Vorfracht ab Werk - CH- Frachtkosten Randsteinset - 1 Palette</t>
  </si>
  <si>
    <t>Aufpreis Fracht - bei 2 Sendungen ISO MASSIV SETS (Vorbereitung + Restlieferung)</t>
  </si>
  <si>
    <t>Frachtkosten Randsteinset - 1 Palette - ab Werk Italien</t>
  </si>
  <si>
    <t>Versand und Verpackung Laufschiene - 200-325 cm Länge (Laufschiene)</t>
  </si>
  <si>
    <t>Versand + Verpackungskosten vom Werk aus Horovicze CZ - max. 20 kg.</t>
  </si>
  <si>
    <t>Versand+ Verpackungskosten vom Werk aus Horovicze - &gt; 2 mm Fläche (Platten)</t>
  </si>
  <si>
    <t>ISO- Massiv Transport nach Vereinbarung - andere Länder</t>
  </si>
  <si>
    <t>DE - Frachtkosten Randsteinset ab Werk</t>
  </si>
  <si>
    <t>Vorfracht ab Werk - DE - Frachtkosten Randsteinset - 1 Palette</t>
  </si>
  <si>
    <t>Rollladen Schutzbehälter für Transport - Kiste</t>
  </si>
  <si>
    <t>Rolladen Transport ab Werk France &lt; 310 cm Länge</t>
  </si>
  <si>
    <t>Rolladen Transport ab Werk France &lt; 410 cm Länge</t>
  </si>
  <si>
    <t>Rolladen Transport ab Werk France &lt; 510 cm Länge</t>
  </si>
  <si>
    <t>AKTION - FRACHT bei SETKAUF lt. Shopaktion 2020</t>
  </si>
  <si>
    <t>Selbstabholung der Ware in Linz</t>
  </si>
  <si>
    <t>EASY-TOP Frachtkosten ab Werk Frankreich</t>
  </si>
  <si>
    <t>Lagergebühr bei Selbstabholung - pro Palette /Tag</t>
  </si>
  <si>
    <t>DE - Sauna - Versandkosten (Direktanlieferung) ab Werk</t>
  </si>
  <si>
    <t>CH - Versandkosten POOLRIPP Rippenrohrkollektor - SET</t>
  </si>
  <si>
    <t>Verpackung + Versandkosten + Verwaltung</t>
  </si>
  <si>
    <t>Verpackung + Versandkosten + Verwaltung - bei Mindermenge unter 50,00 Euro</t>
  </si>
  <si>
    <t>AT+ DE Versandkosten Folie ab Werk (bis 40 m2)</t>
  </si>
  <si>
    <t>CH Versandkosten ab Werk - FOLIE bis 70 m2 (keine zusätzlichen Produkte)</t>
  </si>
  <si>
    <t>AT+ DE Versandkosten ab Werk - für Folie</t>
  </si>
  <si>
    <t>Vorfracht + Verpackung bei Selbstabholung</t>
  </si>
  <si>
    <t>AT Versandkostenanteil - Holzbecken SET (Direktanlieferung)</t>
  </si>
  <si>
    <t>CH - Holzbecken Versandkostenanteil</t>
  </si>
  <si>
    <t>BONUS bei Bestellsumme über 4000,00 bis 8000,- Euro netto. (exkl. Gewebefolie u. Fracht)</t>
  </si>
  <si>
    <t>BONUS bei Bestellsumme über 8000,00 bis 12000,- Euro netto. (exkl. Gewebefolie u. Fracht)</t>
  </si>
  <si>
    <t>BONUS bei Bestellsumme über 12000,00 bis 16000,- Euro netto. (exkl. Gewebefolie u. Fracht)</t>
  </si>
  <si>
    <t>BONUS bei Bestellsumme über 16000,- Euro netto. (exkl. Gewebefolie u. Fracht)</t>
  </si>
  <si>
    <t>2% BONUS/Rabatt für kompletten SETKAUF - (exkl. Fracht)</t>
  </si>
  <si>
    <t>AT - Versandkosten Pool SET- lt. ihrer Kalkulation</t>
  </si>
  <si>
    <t>AT - Transportkosten Überdachung Selbstbausatz</t>
  </si>
  <si>
    <t>DE - Versandkosten Pool SET- lt. ihrer Kalkulation</t>
  </si>
  <si>
    <t>CH - Versandkosten Pool SET- lt. ihrer Kalkulation, Frei Haus, unverzollt</t>
  </si>
  <si>
    <t>Versandkosten Pool SET- 1.ste Lieferung (Teilversand)</t>
  </si>
  <si>
    <t>Versandkosten Pool SET- 2te Restlieferung (Teilversand)</t>
  </si>
  <si>
    <t>CH - ab 20 kg, Verpackung- und Versandkosten, unverzollt</t>
  </si>
  <si>
    <t>CH- Fracht- Rollabdeckplane m. Transportversicherung</t>
  </si>
  <si>
    <t>DE- Fracht- Rollabdeckplane m. Transportversicherung</t>
  </si>
  <si>
    <t>AT- Fracht- Rollabdeckplane m. Transportversicherung</t>
  </si>
  <si>
    <t>Bedienungsanleitung Massageanleitung</t>
  </si>
  <si>
    <t>Bedienungsanleitung BOMBA Gegenstromanlage</t>
  </si>
  <si>
    <t>Bedienungsanleitung POOLRIPP Kollektoren</t>
  </si>
  <si>
    <t>Bauhinweise / Anleitung ISO MASSIV Schwimmbecken</t>
  </si>
  <si>
    <t>Bauhinweise - WUNDER STONE - Verarbeitungshinweise !</t>
  </si>
  <si>
    <t>Anleitung LED-Scheinwerfer FLACH (Paket 23105511)</t>
  </si>
  <si>
    <t>Vorfracht Werk Überdachung Selbstbausatz &gt; Selbstabholung in Linz</t>
  </si>
  <si>
    <t>ABVERKAUF - SPECK-Pumpe Badu Prime 90/11 - 230 V Pumpenleistung ca. 11 m³/h</t>
  </si>
  <si>
    <t>ABVERKAUF - SPECK-Pumpe Badu Prime 90/11 - 400 V Pumpenleistung ca. 11 m³/h</t>
  </si>
  <si>
    <t>ABVERKAUF - SPECK-Pumpe Badu Prime 90/15 - 400 V Pumpenleistung ca. 17 m³/h</t>
  </si>
  <si>
    <t>ABVERKAUF - STA-RITE Pumpe 5P2RD-1 - 13 m3/h - 230 V</t>
  </si>
  <si>
    <t>ABVERKAUF - STA-RITE Pumpe 5P2RD-3 - 13 m3/h - 400 V</t>
  </si>
  <si>
    <t>Luftventile 3/8" - Luftansaugung (Rückschlagventil)</t>
  </si>
  <si>
    <t>Freier Artikel - für Kassa</t>
  </si>
  <si>
    <t>Google Bewertung ?</t>
  </si>
  <si>
    <t>ABVERKAUF - Ersatz - INNENHÜLLE zu Weka Pool - CAPRI/KORSIKA - 0,6mm blau</t>
  </si>
  <si>
    <t>ABVERKAUF - INNENHÜLLE Rundbecken PVC 0,8mm ø4,00m H 120 cm - BLAU</t>
  </si>
  <si>
    <t>20% Manipulationsgebür für die Rückgabe der Sonderbestellung</t>
  </si>
  <si>
    <t>WICHTIG HINWEISE ZUR WARENÜBERNAHME</t>
  </si>
  <si>
    <t>Wichtiger Hinweis: Bei der Anlieferung stellt der Kunde eine Abladehilfe!</t>
  </si>
  <si>
    <t>ANGEBOT GÜLTIG bei Bestellung bis (Angebotsdatum + 14 Tage) !</t>
  </si>
  <si>
    <t>0,8 mm Folie Sonderbestellung ! Maße (L= B= H= )werden vom Kunden gleich nach Erstellung des Ausgleichsbehälters mitgeteilt! 4 Wochen Fertigungszeit.</t>
  </si>
  <si>
    <t>Poolgröße:L=000 B=000 H=000 cm - Treppe: JA/Nein Form: ECKIG - Sitzbank:JA/Nein - Folie: 0,8mm/Gewebefolie</t>
  </si>
  <si>
    <t>Poolgröße ECKIG 600 x 300 x 150 inkl. Treppe (Gewebefolie verlegt) und Technikschacht</t>
  </si>
  <si>
    <t>Poolgröße ECKIG 700 x 350 x 150 inkl. Treppe (Gewebefolie verlegt) und Technikschacht</t>
  </si>
  <si>
    <t>Poolgröße ECKIG 800 x 400 x 150 inkl. Treppe (Gewebefolie verlegt) und Technikschacht</t>
  </si>
  <si>
    <t>Poolgröße ECKIG 900 x 400 x 150 inkl. Treppe (Gewebefolie verlegt) und Technikschacht</t>
  </si>
  <si>
    <t>Poolgröße ECKIG 1000 x 500 x 150 inkl. Treppe (Gewebefolie verlegt) und Technikschacht</t>
  </si>
  <si>
    <t>INFO ZU VORKASSE</t>
  </si>
  <si>
    <t>REPARATURAUFTRAG - Reparaturschein</t>
  </si>
  <si>
    <t>Ausstellungstück Dolphin M600</t>
  </si>
  <si>
    <t>Ausstellungsstück EKS Single Vakuumsolarbrause Verkleidung Edelstahl gebürstet</t>
  </si>
  <si>
    <t>ABVERKAUF - RUNDBECKEN 500 cm *150 cm - 0,8 mm Folie, BLAU</t>
  </si>
  <si>
    <t>ABVERKAUF - RUNDBECKEN 450 cm *120 cm - 0,8 mm Folie, BLAU</t>
  </si>
  <si>
    <t>ABVERKAUF - RUNDBECKEN 400 cm *120 cm - 0,8 mm Folie, BLAU</t>
  </si>
  <si>
    <t>ABVERKAUF - RUNDBECKEN 600 cm*135 cm - 0,8 mm Folie, SAND</t>
  </si>
  <si>
    <t>ABVERKAUF - RUNDBECKEN 500 cm*150 cm - 0,8 mm Folie, SAND</t>
  </si>
  <si>
    <t>ABVERKAUF - ACHTFORMBECKEN 470 x 300 x 120 cm - 0,8 mm Folie, SAND</t>
  </si>
  <si>
    <t>Ausstellungstück Kartuschenfilteranlage SK 2 - verklebt, Torpedo 50 Filterpumpe (2 Colli)</t>
  </si>
  <si>
    <t>ABVERKAUF - Innenhülle 0,8mm - ECKIG - 700 x 350 x 150 - Mod 3 - Farbe HELLBLAU</t>
  </si>
  <si>
    <t>ABVERKAUF - Innenhülle 0,8mm - ECKIG - 600 x 300 x 150 - Mod 3 - Farbe DUNKELGRAU</t>
  </si>
  <si>
    <t>ABVERKAUF - INNENHÜLLE Rundbecken PVC 0,8mm ø5,00m H 120 cm - BLAU</t>
  </si>
  <si>
    <t>ABVERKAUF - INNENHÜLLE Rundbecken PVC 0,6mm ø3,50m H 150 cm - BLAU</t>
  </si>
  <si>
    <t>ABVERKAUF - GeoBubble 700 x 304 Eckig - blau/schwarz, 400my</t>
  </si>
  <si>
    <t>ABVERKAUF - Sol+Guard 500 x 300 Eckig - 500 my, transparent</t>
  </si>
  <si>
    <t>ABVERKAUF - Sol+Guard 600 x 300 Eckig - 500 my, transparent</t>
  </si>
  <si>
    <t>ABVERKAUF - Sol+Guard 737 x 360 Eckig - 500 my, transparent</t>
  </si>
  <si>
    <t>ABVERKAUF - Dolphin RS1</t>
  </si>
  <si>
    <t>Ausstellungstück Solardusche SABA</t>
  </si>
  <si>
    <t>Ausstellungstück Dusche HELENA</t>
  </si>
  <si>
    <t>Ausstellungstück Solardusche JAMAICA</t>
  </si>
  <si>
    <t>Ausstellungstück Solardusche TOBAGO</t>
  </si>
  <si>
    <t>Ausstellungstück DUSCHE ELBA</t>
  </si>
  <si>
    <t>Ausstellungstück Schwalldusche PHOENIX /Bali mini</t>
  </si>
  <si>
    <t>Ausstellungstück Schwallrohr mit Flachstrahl</t>
  </si>
  <si>
    <t>Ausstellungstück Solardusche QUADRA</t>
  </si>
  <si>
    <t>Ausstellungstück Solardusche PLUVIUM</t>
  </si>
  <si>
    <t>Ausstellungstück Solardusche Trinidad</t>
  </si>
  <si>
    <t>Ausstellungstück Solardusche NIAGARA</t>
  </si>
  <si>
    <t>Ausstellungstück Poolpumpe EPV-150 - Variabel</t>
  </si>
  <si>
    <t>Ausstellungstück Sandfilterkessel LISBOA 500 - alleine</t>
  </si>
  <si>
    <t>Ausstellungstück Sandfilterkessel Mono 400 - alleine</t>
  </si>
  <si>
    <t>Ausstellungstück Sandfilterkessel LISBOA 450 - alleine</t>
  </si>
  <si>
    <t>Ausstellungstück Sandfilterkessel Lisboa 500 mit 6-Wegeventil</t>
  </si>
  <si>
    <t>Ausstellungstück SET Sandfilteranlage Lisboa 600 mit Torpedo 100</t>
  </si>
  <si>
    <t>Ausstellungstück SET Sandfilteranlage Lisboa 750 mit Niagara 150</t>
  </si>
  <si>
    <t>Ausstellungstück SET Sandfilteranlage SF 400 mit Torpedo 50</t>
  </si>
  <si>
    <t>Ausstellungstück SET Sandfilteranlage Lisboa 450 mit Torpedo 50</t>
  </si>
  <si>
    <t>Ausstellungstück Solardusche KUBA</t>
  </si>
  <si>
    <t>Ausstellungstück Duschtasse zu Solardusche PLUVIUM</t>
  </si>
  <si>
    <t>Ausstellungstück Blockbohlen Kassettensauna  DIAMANT 8, Größe: 2,29 x 1,99 x 2,0</t>
  </si>
  <si>
    <t>Ausstellungstück Infrarotkabine Komfort DUO</t>
  </si>
  <si>
    <t>Ausstellungstück Infrawave RR - 133 ECK</t>
  </si>
  <si>
    <t>Ausstellungstück Infrarotkabine Infrawave RR - 133</t>
  </si>
  <si>
    <t>Ausstellungstück Infrarotkabine Infrawave LOUNGE</t>
  </si>
  <si>
    <t>Ausstellungstück Solardusche IGUAZU SOLAR</t>
  </si>
  <si>
    <t>Ausstellungstück SET Varberg Deluxe RECHTS inkl. 2 Tiefenwärmestrahler</t>
  </si>
  <si>
    <t>Ausstellungstück Infrawave RR - 113</t>
  </si>
  <si>
    <t>Ausstellungstück WEKA Holzbecken Korsika 1</t>
  </si>
  <si>
    <t>Ausstellungstück Aufroller mit Räder</t>
  </si>
  <si>
    <t>Ausstellungstück Future Pool Rundbecken Wood 350 x 120 cm - Folie blau</t>
  </si>
  <si>
    <t>Ausstellungstück SET Varberg Deluxe GERADE - inkl. 2 Tiefenwärmestrahler</t>
  </si>
  <si>
    <t>Ausstellungstück Sandfilteranlage MONO 400 DM - Pumpe TORPEDO 50, 230 V - 8 m3 /h Filterleistung</t>
  </si>
  <si>
    <t>Ausstellungstück Edelstahlleiter 120 V2A, 4 + 4 Stufen</t>
  </si>
  <si>
    <t>Ausstellungstück Polyestertreppe Ravenna 250 cm</t>
  </si>
  <si>
    <t>Ausstellungstück "WANDMONTAGE" Polyestertreppe ELEGANZ 60 - Farbe weiß 60 "U" CK</t>
  </si>
  <si>
    <t>ABVERKAUF - INNENHÜLLE Ovalb. PVC 0,8mm, ø8,20x4,20m, H 150 cm - BLAU</t>
  </si>
  <si>
    <t>ABVERKAUF - INNENHÜLLE Rundbecken PVC 0,8mm ø4,50m H 150 cm - BLAU</t>
  </si>
  <si>
    <t>ABVERKAUF - INNENHÜLLE Ovalb. PVC 0,8mm, ø6,30x3,60m, H 120 cm - BLAU</t>
  </si>
  <si>
    <t>ABVERKAUF - PROFLEX Rollabdeckplane - 650 x 350 - GRAU</t>
  </si>
  <si>
    <t>ABVERKAUF - INNENHÜLLE Rundbecken PVC 0,8mm ø6,00m H 120 cm - BLAU</t>
  </si>
  <si>
    <t>ABVERKAUF - INNENHÜLLE Achtformb. PVC 0,8mm, ø5,25x3,20m, H 120cm - BLAU</t>
  </si>
  <si>
    <t>ABVERKAUF - INNENHÜLLE Ovalb. PVC 0,8mm, ø8,00x4,00m, H 120 cm - BLAU</t>
  </si>
  <si>
    <t>ABVERKAUF - INNENHÜLLE Ovalb. PVC 0,8mm, ø5,30x3,20m, H 120 cm, BLAU</t>
  </si>
  <si>
    <t>ABVERKAUF - Innenhülle 0,8mm - ECKIG - 700 x 350 x 150 - Mod 3 - Farbe DUNKELGRAU</t>
  </si>
  <si>
    <t>ABVERKAUF - Innenhülle 0,8mm - ECKIG - 800 x 400 x 150 - Mod 3 - Farbe DUNKELGRAU</t>
  </si>
  <si>
    <t>ABVERKAUF - Innenhülle 0,8mm - ECKIG - 800 x 400 x 150 - Mod 3 - Farbe GRAU</t>
  </si>
  <si>
    <t>ABVERKAUF - INNENHÜLLE Eckig 9,00x4,00x1,50m, PVC 0,8mm, BLAU, Mod.3</t>
  </si>
  <si>
    <t>ABVERKAUF - Innenhülle / Rundbecken d= 5,00 m, h= 1,20 m, Folie 0,8 mm - SAND</t>
  </si>
  <si>
    <t>ABVERKAUF - CABRIO DOME 370 cm - RUND, breiter Handlauf (8-25 cm)</t>
  </si>
  <si>
    <t>ABVERKAUF - CABRIO DOME 4,0 / 4,2 m - RUND, schmaler Handlauf</t>
  </si>
  <si>
    <t>ABVERKAUF - CABRIO DOME 550 cm - RUND, breiter Handlauf (8-25 cm)</t>
  </si>
  <si>
    <t>ABVERKAUF - Ersatzfolie zu Cabrio Dome 300/320 cm - schmaler Handlauf</t>
  </si>
  <si>
    <t>ABVERKAUF - Aufblasbare Haube - Weka Capri/Korsika 1</t>
  </si>
  <si>
    <t>ABVERKAUF - Aufblasbare Haube - Oval 7 x 3,5 m</t>
  </si>
  <si>
    <t>ABVERKAUF - Aufblasbare Haube - Oval 6,23 x 3,6 m</t>
  </si>
  <si>
    <t>ABVERKAUF - Aufblasbare Haube - Rund 3,5/3,6 m</t>
  </si>
  <si>
    <t>Ausstellungstück Sauaofen Scandia 8,0 kW - Finnisch</t>
  </si>
  <si>
    <t>Ausstellungstück Sauaofen Therme 7,5 kW - Finnisch</t>
  </si>
  <si>
    <t>Ausstellungstück Sauaofen BIO-THERM 7,5 kW - inkl. Dampf</t>
  </si>
  <si>
    <t>Ausstellungstück Sauaofen IRON 7,5 kW - Finnisch</t>
  </si>
  <si>
    <t>Ausstellungstück Kombiofen Scandia 8,0 kW - inkl. Dampf</t>
  </si>
  <si>
    <t>Ausstellungstück Saunasteuerung ECON D1</t>
  </si>
  <si>
    <t>Ausstellungstück Saunasteuerung ECON H1</t>
  </si>
  <si>
    <t>Ausstellungstück Saunasteuerung K2-NEXT- FINN</t>
  </si>
  <si>
    <t>Ausstellungstück Saunasteuerung K3-NEXT- BIO</t>
  </si>
  <si>
    <t>Ausstellungstück WAVECOM4 SET 1 - FINN SAUNAKLIMA</t>
  </si>
  <si>
    <t>ABVERKAUF - Poolpumpe TORPEDO 33 - 230 Volt</t>
  </si>
  <si>
    <t>ABVERKAUF - Poolpumpe TORPEDO 50 - 230 Volt</t>
  </si>
  <si>
    <t>ABVERKAUF - Poolpumpe TORPEDO 75 - 230 Volt</t>
  </si>
  <si>
    <t>ABVERKAUF - Poolpumpe TORPEDO 100 - 230 Volt</t>
  </si>
  <si>
    <t>ABVERKAUF - Poolpumpe TORPEDO 125 - 230 Volt</t>
  </si>
  <si>
    <t>ABVERKAUF - Poolpumpe EPV-150 Variable Poolpumpe - 6 bis 25m3/h - 230 V</t>
  </si>
  <si>
    <t>Rechnungsadresse</t>
  </si>
  <si>
    <t>Ihre Anschrift - Kundendaten</t>
  </si>
  <si>
    <t>Titel</t>
  </si>
  <si>
    <t>Name</t>
  </si>
  <si>
    <t>Straße</t>
  </si>
  <si>
    <t>Ort</t>
  </si>
  <si>
    <t>Land</t>
  </si>
  <si>
    <t>Telefon</t>
  </si>
  <si>
    <t>Email</t>
  </si>
  <si>
    <t>Lieferadresse?</t>
  </si>
  <si>
    <t>Artikelnr.</t>
  </si>
  <si>
    <t>Artikelname</t>
  </si>
  <si>
    <t>Menge</t>
  </si>
  <si>
    <t>Einheit</t>
  </si>
  <si>
    <t>Summe</t>
  </si>
  <si>
    <t>m2</t>
  </si>
  <si>
    <t>Form?</t>
  </si>
  <si>
    <t>falls abweichend</t>
  </si>
  <si>
    <t>ECKIG</t>
  </si>
  <si>
    <t>POOLDOKTOR Handels GmbH</t>
  </si>
  <si>
    <t>Telefon: + 43 732 38 22 22</t>
  </si>
  <si>
    <t>Email: office@pooldoktor.at</t>
  </si>
  <si>
    <t>Datum:</t>
  </si>
  <si>
    <t>Angebot gültig bis:</t>
  </si>
  <si>
    <t>PLZ</t>
  </si>
  <si>
    <t>Länge?</t>
  </si>
  <si>
    <t>Breite?</t>
  </si>
  <si>
    <t>Stk.</t>
  </si>
  <si>
    <t>x</t>
  </si>
  <si>
    <t>lfm.</t>
  </si>
  <si>
    <t>Bitte geben Sie das INNENMASS ihres Schwimmbeckens an (in cm):</t>
  </si>
  <si>
    <t>Nettosumme exkl.</t>
  </si>
  <si>
    <t>Mehrwertsteuer</t>
  </si>
  <si>
    <t>Land:</t>
  </si>
  <si>
    <t>Angebostsumme inklusive Mehrwertsteuer:</t>
  </si>
  <si>
    <t>bitte vollständig ausfüllen:</t>
  </si>
  <si>
    <t>Summe:</t>
  </si>
  <si>
    <t>Kotzinastrasse 15 - 4030 Linz - AT</t>
  </si>
  <si>
    <t>Bitte lesen sie unsere Allgemeinen Geschäftsbedingungen:</t>
  </si>
  <si>
    <t>http://www.pooldoktor.net/shop/geschaeftsbedingungen</t>
  </si>
  <si>
    <t>Wir Beraten Sie gerne - Fragen Sie uns!     office@pooldoktor.at</t>
  </si>
  <si>
    <t>Jetzt Termin vereinbaren!</t>
  </si>
  <si>
    <t>&gt;&gt;&gt;&gt;&gt;&gt;&gt;&gt;</t>
  </si>
  <si>
    <t>Preisänderungen wegen Irrtümer vorbehalten!</t>
  </si>
  <si>
    <t>Zahlungsart: auf Rechnung</t>
  </si>
  <si>
    <t>Banküberweisung nach Warenerhalt</t>
  </si>
  <si>
    <t>4 - 6 Wochen</t>
  </si>
  <si>
    <t>3 - 6 Wochen</t>
  </si>
  <si>
    <t>Österreich</t>
  </si>
  <si>
    <t>Aufpreis Römische Treppe - R100 - 200cm breit - Radius AUSSEN angesetzt</t>
  </si>
  <si>
    <t>Aufpreis Römische Treppe - R125 - 250cm breit - Radius AUSSEN angesetzt</t>
  </si>
  <si>
    <t>Aufpreis Römische Treppe - R150 - 300cm breit - Radius AUSSEN angesetzt</t>
  </si>
  <si>
    <t>Aufpreis Römische Treppe - R100 - 200cm breit - Radius INNEN angesetzt</t>
  </si>
  <si>
    <t>Aufpreis Römische Treppe - R125 - 250cm breit - Radius INNEN angesetzt</t>
  </si>
  <si>
    <t>Aufpreis Römische Treppe - R150 - 300cm breit - Radius INNEN angesetzt</t>
  </si>
  <si>
    <t>Aufpreis Römische Treppe - Fertigtreppe 200cm breit - ROC200 - Dom Composit</t>
  </si>
  <si>
    <t>Aufpreis Römische Treppe - Fertigtreppe 250cm breit - ROT250 - Dom Composit</t>
  </si>
  <si>
    <t>Aufpreis Römische Treppe - Fertigtreppe 300cm breit - ROC300 - Dom Composit</t>
  </si>
  <si>
    <t>Welle Weiss - GERADE 60x33 cm, (65-30 mm), weiss-sandgestrahlt</t>
  </si>
  <si>
    <t>Welle Weiss - Innenecke 90°, 39x39 cm, Welle (65-30 mm), weiss-sandgestrahlt</t>
  </si>
  <si>
    <t>Welle Weiss - gerundet, R-100 cm, Länge 53 cm, (65-30 mm), weiss-sandgestrahl</t>
  </si>
  <si>
    <t>Welle Weiss - gerundet, R-125 cm, Länge 51 cm, (65-30 mm), weiss-sandgestrahlt</t>
  </si>
  <si>
    <t>Welle Weiss - gerundet, R-150 cm, Länge 51 cm, (65-30 mm), weiss-sandgestrahlt</t>
  </si>
  <si>
    <t>Welle Weiss - gerundet, R-175 cm, Länge 56 cm, (65-30 mm), weiss-sandgestrahlt</t>
  </si>
  <si>
    <t>Welle Weiss - gerundet, R-200 cm, Länge 56 cm, (65-30 mm), weiss-sandgestrahlt</t>
  </si>
  <si>
    <t>Welle Weiss - Außennecke 90°, 37x37 cm, (65-30 mm), weiss-sand</t>
  </si>
  <si>
    <t>Welle Weiss - 2x Aussenecke R-100 cm (LI + RE)) gerundet zu röm. Treppe</t>
  </si>
  <si>
    <t>Welle Weiss - 2x Aussenecke R-125 cm (LI + RE)) gerundet zu röm. Treppe</t>
  </si>
  <si>
    <t>Welle Weiss - 2x Aussenecke R-150 cm (LI + RE)) gerundet zu röm. Treppe</t>
  </si>
  <si>
    <t>Versandkosten</t>
  </si>
  <si>
    <t>Granit - BOGENSTEIN R-75 cm, B 32x3 cm (45,7cm)</t>
  </si>
  <si>
    <t>Granit - BOGENSTEIN R-100 cm, B 32x3 cm (51,1cm)</t>
  </si>
  <si>
    <t>Granit - BOGENSTEIN R-125 cm, B 32x3 cm (48,0 cm)</t>
  </si>
  <si>
    <t>Granit - BOGENSTEIN R-150 cm, B 32x3 cm (51,3 cm)</t>
  </si>
  <si>
    <t>Granit - BOGENSTEIN R-175 cm, B 32x3 cm (49,1 cm)</t>
  </si>
  <si>
    <t>Granit - BOGENSTEIN R-200 cm, B 32x3 cm (51,5cm)</t>
  </si>
  <si>
    <t>Granit - BOGENSTEIN R-250 cm, B 32x3 cm (48,3cm)</t>
  </si>
  <si>
    <t>Granit - BOGENSTEIN R-300 cm, B 32x3 cm (51,6 cm)</t>
  </si>
  <si>
    <t>Welle Weiss - gerundet, R-250 cm, Länge 56 cm, (65-30 mm), weiss-sandgestrahlt</t>
  </si>
  <si>
    <t>Vlies RUNDPOOL 300 gr./m2 (15 lfm/ H165)</t>
  </si>
  <si>
    <t>Vlies OVALPOOL 300 gr./m2 (25 lfm/ H165)</t>
  </si>
  <si>
    <t/>
  </si>
  <si>
    <t>1*81002000</t>
  </si>
  <si>
    <t>ANGEBOT - POOLRIPP SOLARABSORBER</t>
  </si>
  <si>
    <t>Fragen bzw. Angaben zu Ihrem Pool bzw. Kollektor</t>
  </si>
  <si>
    <t>Wie gross soll der Kollektor sein? (Länge = Solarschlauch, Breite = Rohr):</t>
  </si>
  <si>
    <t>Ihr Kollektor:</t>
  </si>
  <si>
    <t>Bei FLACH Dach bzw. Neigung &lt; 20° nimmt man EINSEITIG - Anschluss auf EINER SEITE</t>
  </si>
  <si>
    <t>Bei Neigung &gt; 20° nimmt man DIAGNOAL dh. Anschluss UNTEN rein und OBEN schräg gegenüber raus</t>
  </si>
  <si>
    <t>POOLRIPP Rippenrohrkollektor EINSEITIG (U - Design)</t>
  </si>
  <si>
    <t>Für FLACHE Dächer bzw. mit geringer Neigung unter 20 °, Anschluss auf einer Seite - LINKS o RECHTS</t>
  </si>
  <si>
    <t>Steht dieser Platz zur Verfügung? -&gt; Platzbedarf Kollektor inkl. Verrohrung / Aussenmass</t>
  </si>
  <si>
    <t>EINSEITIG oder DIAGONAL ? Bitte wählen</t>
  </si>
  <si>
    <t>Kollektorfläche wie gross? Bei abgedecktem Pool benötigt man 50%, sonst 100% der Poolfläche</t>
  </si>
  <si>
    <t>Für Flächen mit einer Neigung &gt; 20 °, Einlauf UNTEN und Ablauf OBEN schräg gegenüber</t>
  </si>
  <si>
    <t>Angaben zu ihrem Kollektor Set / Lieferumfang - sie erhalten im POOLRIPP Set:</t>
  </si>
  <si>
    <t>cm</t>
  </si>
  <si>
    <t>Die benötigten Sammelrohre auf beiden Seiten zur Breite von</t>
  </si>
  <si>
    <t>Lippendichtungen</t>
  </si>
  <si>
    <t>Stützhülsen</t>
  </si>
  <si>
    <t>Clipleisten - 42 cm Länge</t>
  </si>
  <si>
    <t>POOLRIPP Solarrohr</t>
  </si>
  <si>
    <t>Reduzierwinkel</t>
  </si>
  <si>
    <t>Gummi Schlauchkupplungen</t>
  </si>
  <si>
    <t>Gummi Endkappen</t>
  </si>
  <si>
    <t>m</t>
  </si>
  <si>
    <t>Extras POOLRIPP Rippenrohrkollektor</t>
  </si>
  <si>
    <t>Sie möchten den Standardkollektor verlängern? Wieviel cm mehr Länge?</t>
  </si>
  <si>
    <t>Sie benötigen zusätzliche Clipleisten? In welchem Abstand?</t>
  </si>
  <si>
    <t>Zusätzlich benötigter Schlauch - bitte unten wählen:</t>
  </si>
  <si>
    <t>Zusätzlich benötigte Clipleisten - bitte unten wählen:</t>
  </si>
  <si>
    <t>Sie möchten den Kollektor vollautomatisert betreiben?</t>
  </si>
  <si>
    <t>Für die mitgelieferten Fühler benötigen sie:</t>
  </si>
  <si>
    <t>Vollautomatischer Betrieb mit MOTORVENTIL</t>
  </si>
  <si>
    <t>Vollautomatisch mit eigener PUMPE</t>
  </si>
  <si>
    <t>Installationsmaterial benötigt?</t>
  </si>
  <si>
    <t>Bund</t>
  </si>
  <si>
    <t>Zusätzliche Fittinge in DA50:</t>
  </si>
  <si>
    <t>&lt;&lt; EXTRAS - Bitte die 8-stellige Artikelnummer eingeben  und Stückzahl ergänzen!</t>
  </si>
  <si>
    <t xml:space="preserve">Sie möchten eine zusätzliche Kollektorfläche? </t>
  </si>
  <si>
    <t>&lt;&lt; Bitte geben Sie die 8-stellige Artikelnummer des gewünschten Kollektors ein:</t>
  </si>
  <si>
    <t>POOLRIPP Rippenrohrkollektor DIAGONAL (U - Design)</t>
  </si>
  <si>
    <t>Aufpreis 15 % Sonderanfertigung in Farbe "GRAU", (RAL 7035)</t>
  </si>
  <si>
    <t>Gebläsepumpe für aufblasbare Haube - KOSTENLOS in Aktion</t>
  </si>
  <si>
    <t>Versandkosten AB WERK BIS 20 m2 - AT und DE</t>
  </si>
  <si>
    <t>Versandkosten AB WERK ÜBER 20 m2 - AT und DE</t>
  </si>
  <si>
    <t>Loop-Loc Sicherheitsnetz - ECKIG - 600 x 300</t>
  </si>
  <si>
    <t>Loop-Loc Sicherheitsnetz - ECKIG - 700 x 350</t>
  </si>
  <si>
    <t>Loop-Loc Sicherheitsnetz - ECKIG - 800 x 400</t>
  </si>
  <si>
    <t>Loop-Loc Sicherheitsnetz - Sonderanfertigung (35 cm Rand)</t>
  </si>
  <si>
    <t>Loop-Loc Sicherheitsnetz - Sonderanfertigung TREPPE</t>
  </si>
  <si>
    <t>Loop-Loc - Mindermengenzuschlag unter 20 m2 Fläche</t>
  </si>
  <si>
    <t>Loop-Loc - Sonderfarbe BLAU - Aufpreis 15%</t>
  </si>
  <si>
    <t>Loop-Loc - Sonderfarbe GRAU - Aufpreis 15%</t>
  </si>
  <si>
    <t>5 - 8 Wochen</t>
  </si>
  <si>
    <t>Loop-Loc - Sonderfarbe BEIGE - Aufpreis 15%</t>
  </si>
  <si>
    <t>POOLRIPP Rippenrohrkollektor Diagonal 1 x 3 m</t>
  </si>
  <si>
    <t>POOLRIPP Rippenrohrkollektor Diagonal 1 x 4 m</t>
  </si>
  <si>
    <t>POOLRIPP Rippenrohrkollektor Diagonal 1 x 5 m</t>
  </si>
  <si>
    <t>POOLRIPP Rippenrohrkollektor Diagonal 1 x 6 m</t>
  </si>
  <si>
    <t>POOLRIPP Rippenrohrkollektor Diagonal 1 x 7 m</t>
  </si>
  <si>
    <t>POOLRIPP Rippenrohrkollektor Diagonal 1 x 8 m</t>
  </si>
  <si>
    <t>POOLRIPP Rippenrohrkollektor Diagonal 1 x 9 m</t>
  </si>
  <si>
    <t>POOLRIPP Rippenrohrkollektor Diagonal 1.5 x 3 m</t>
  </si>
  <si>
    <t>POOLRIPP Rippenrohrkollektor Diagonal 1.5 x 4 m</t>
  </si>
  <si>
    <t>POOLRIPP Rippenrohrkollektor Diagonal 1.5 x 5 m</t>
  </si>
  <si>
    <t>POOLRIPP Rippenrohrkollektor Diagonal 1.5 x 6 m</t>
  </si>
  <si>
    <t>POOLRIPP Rippenrohrkollektor Diagonal 1.5 x 7 m</t>
  </si>
  <si>
    <t>POOLRIPP Rippenrohrkollektor Diagonal 1.5 x 8 m</t>
  </si>
  <si>
    <t>POOLRIPP Rippenrohrkollektor Diagonal 1.5 x 9 m</t>
  </si>
  <si>
    <t>3 bis 4</t>
  </si>
  <si>
    <t>© WUNDERWORKS</t>
  </si>
  <si>
    <t>Stk. (circa inkl. Reserve)</t>
  </si>
  <si>
    <t>Die SONNE HEIZT GRATIS!</t>
  </si>
  <si>
    <t xml:space="preserve">Verlängerter Badespaß von Frühjahr bis Herbst! </t>
  </si>
  <si>
    <t>In Zeiten begrenzter Ressourcen und steigenden Energiekosten muss keiner mehr auf temperierten Badespaß in warmem Poolwasser verzichten.</t>
  </si>
  <si>
    <t>Durch die umweltfreundliche Energie der Sonne wird ihr Pool-Wasser rasch und besonders zuverlässig erwärmt, denn die Sonne heizt zu 100% gratis!</t>
  </si>
  <si>
    <t xml:space="preserve">Der Rippenrohr Solarabsorber -  effizientes Heizungssystem für Schwimmbecken! </t>
  </si>
  <si>
    <t>Für große Pools oder Planschbecken. Wir haben die passende Lösung!</t>
  </si>
  <si>
    <t>POOLRIPP® - AUFBAUANLEITUNG</t>
  </si>
  <si>
    <t>Mit Motorventil:</t>
  </si>
  <si>
    <t>Mit eigener Pumpe:</t>
  </si>
  <si>
    <t>Installationshinweise Solarabsorber / Skizzen</t>
  </si>
  <si>
    <t>Die Lieferzeit für ihren POOLRIPP Solarabsorber beträgt voraussichtlich:</t>
  </si>
  <si>
    <t>Das Wasser fließt im unteren Sammelrohr - DIAGONAL - zum gegenüberliegenden höchsten Sammelrohr.</t>
  </si>
  <si>
    <t>Wir empfehlen diese Montage bei Schrägdächer ab 25° Neigung - auch Wandmontage.</t>
  </si>
  <si>
    <t>Dabei ist die  Entlüftung der Solarfläche gewährleistet.</t>
  </si>
  <si>
    <t>Das Wasser fließt in der auf einer Seite geteilten Sammelrohr - zum gegenüberliegenden durchlaufenden Sammelrohr - wieder zurück.</t>
  </si>
  <si>
    <t>Wir empfehlen diese - EINSEITIG - Montage bei Flachdächer bis 25°. Die Rohrführung auf nur einer Seite vereinfacht meist die Montage.</t>
  </si>
  <si>
    <t>POOL Kalkulator PRO</t>
  </si>
  <si>
    <t>Weitere Details auf unserer Homepage</t>
  </si>
  <si>
    <t>Wichtige Links:</t>
  </si>
  <si>
    <t>Erweitern sie ihren Solarabsorber:</t>
  </si>
  <si>
    <t>Wellenförmige Unterlegscheibe M52 NIAGARA Pumpe</t>
  </si>
  <si>
    <t>NEIN</t>
  </si>
  <si>
    <t>Sandfilteranlage LISBOA 450 DM-GFK 230 V - SPECK Pumpe Bettar 8</t>
  </si>
  <si>
    <t>Sandfilteranlage LISBOA 500 DM-GFK 230 V - SPECK Pumpe Bettar 12</t>
  </si>
  <si>
    <t>Sandfilteranlage LISBOA 500 DM-GFK 400 V - SPECK Pumpe Bettar 12</t>
  </si>
  <si>
    <t>Sandfilteranlage LISBOA 600 DM-GFK 230 V - SPECK Pumpe Bettar 14</t>
  </si>
  <si>
    <t>Sandfilteranlage LISBOA 600 DM-GFK 400V - SPECK Pumpe Bettar 14</t>
  </si>
  <si>
    <t>Sandfilteranlage LISBOA 750 DM-GFK 230 V - SPECK Pumpe Bettar 20</t>
  </si>
  <si>
    <t>Gewebefolie 1.5mm - nur Material zur Selbstverlegung / Rollenware + Zubehör</t>
  </si>
  <si>
    <t>Randsteine SET (Anzahl Steine) lt. Berechnung &gt;&gt;&gt;&gt;</t>
  </si>
  <si>
    <t>Schwallrohr - mit Flachstrahl, H 1100 mm - 8m3/h</t>
  </si>
  <si>
    <t>Schwalldusche Aquarius / RGB - 6m3/h</t>
  </si>
  <si>
    <t>Schwalldusche Tropic / RGB - 23m3/h</t>
  </si>
  <si>
    <t>Schwalldusche Phoenix / Bali mini - 20m3/h</t>
  </si>
  <si>
    <t>Schwalldusche Nevada / Bali - 30m3/h</t>
  </si>
  <si>
    <t>NEPTUN Schiebersatz zu ST 900/1050/1150</t>
  </si>
  <si>
    <t>Blue Lagoon UV-C SALT WATER / 75 Watt - bei Salzanlage</t>
  </si>
  <si>
    <t>NEPTUN ST-800 Gegenstromanlage, 230 V - 2,0 kW / 700 lt./ m</t>
  </si>
  <si>
    <t>NEPTUN ST-900 Gegenstromanlage, 400 V - 2,6 kW / 800 lt./ m</t>
  </si>
  <si>
    <t>NEPTUN ST-1050 Gegenstromanlage, 400 V - 3,3 kW / 950 lt./ m</t>
  </si>
  <si>
    <t>NEPTUN ST-1150 Gegenstromanlage, 400 V - 4,0 kW / 1000 lt./ m</t>
  </si>
  <si>
    <t>NEPTUN ST-1050 - Blende Edelstahl - 400V, 3,3 kW - 950 lt/min</t>
  </si>
  <si>
    <t>ROLLABDECKPLANE (m2, Farbe, Aufpreise) lt. Berechnung &gt;&gt;&gt;&gt;</t>
  </si>
  <si>
    <t>LOOPLOC Winternetz (m2, evtl. Zubehör) lt. Berechnung &gt;&gt;&gt;&gt;</t>
  </si>
  <si>
    <t>AUBLASBARE HAUBE (m2, evtl. Zubehör) lt. Berechnung &gt;&gt;&gt;&gt;</t>
  </si>
  <si>
    <t>ROLLADEN (m2, Farbe, Aufpreise) lt. Berechnung &gt;&gt;&gt;&gt;</t>
  </si>
  <si>
    <t>SOLARABSORBER (Kollektor und Zubehör) lt. Berechnung &gt;&gt;&gt;&gt;</t>
  </si>
  <si>
    <t>AT - ISO-MASSIV Verpackungs- und Versandkosten</t>
  </si>
  <si>
    <t>DE - ISO-MASSIV Verpackungs- und Versandkosten</t>
  </si>
  <si>
    <t>CH - ISO-MASSIV Verpackungs- und Versandkosten</t>
  </si>
  <si>
    <t>AT - WUNDER-STONE Verpackungs- und Versandkosten</t>
  </si>
  <si>
    <t>DE - WUNDER-STONE Verpackungs- und Versandkosten</t>
  </si>
  <si>
    <t>CH - WUNDER-STONE Verpackungs- und Versandkosten</t>
  </si>
  <si>
    <t>DE - TREPPE - Verpackungs- und Versandkosten</t>
  </si>
  <si>
    <t>CH - TREPPE - Verpackungs- und Versandkosten</t>
  </si>
  <si>
    <t>DE - POOLTECHNIK &amp; ZUBEHÖR - Verpackungs- und Versandkosten</t>
  </si>
  <si>
    <t>CH - POOLTECHNIK &amp; ZUBEHÖR - Verpackungs- und Versandkosten</t>
  </si>
  <si>
    <t>AT - TREPPE - Verpackungs- und Versandkosten - pro Stk.</t>
  </si>
  <si>
    <t>AT - TECHNIK &amp; ZUBEHÖR - Verpackungs- und Versandkosten</t>
  </si>
  <si>
    <t>Sie haben Fragen? - Wir beraten Sie sehr gerne!</t>
  </si>
  <si>
    <t>Bitte schreiben Sie uns ihre Fragen &amp; Wünsche schriftlich:</t>
  </si>
  <si>
    <t>&gt;&gt; KONTAKTFORMULAR</t>
  </si>
  <si>
    <t>(ein auf ihr Anliegen geschulter Mitarbeiter wird sich bei ihnen melden!)</t>
  </si>
  <si>
    <t>&gt;&gt; BERATUNGSTERMIN VEREINBAREN</t>
  </si>
  <si>
    <t>&gt;&gt; RÜCKRUFSERVICE</t>
  </si>
  <si>
    <t>Sie möchten angerufen werden? Beratung per Telefon?</t>
  </si>
  <si>
    <t>Unser Team freut sich Sie kennenzulernen!</t>
  </si>
  <si>
    <t xml:space="preserve">Unseren Schauraum in Linz besuchen? </t>
  </si>
  <si>
    <t>&gt;&gt; VIRTUELLER RUNDGANG in 3D</t>
  </si>
  <si>
    <t>&gt;&gt; ANFAHRT</t>
  </si>
  <si>
    <t>+43 732 38 22 22</t>
  </si>
  <si>
    <t>office@pooldoktor.at</t>
  </si>
  <si>
    <t>Sie möchten einen KOSTENLOSEN Beratungstermin in Linz?</t>
  </si>
  <si>
    <t>Mittlerweile wurden über 10.000 Styroporpools von unseren Kunden erstellt!</t>
  </si>
  <si>
    <t>Die Fa. Pooldoktor existiert seit über 17 Jahren!</t>
  </si>
  <si>
    <t>OPEN DIVER - Unterflur Aufrollvorrichtung - bis 3m</t>
  </si>
  <si>
    <t>OPEN DIVER - Unterflur Aufrollvorrichtung - bis 3.5m</t>
  </si>
  <si>
    <t>OPEN DIVER - Unterflur Aufrollvorrichtung - bis 4m</t>
  </si>
  <si>
    <t>OPEN DIVER - Unterflur Aufrollvorrichtung - bis 4.5m</t>
  </si>
  <si>
    <t>OPEN DIVER - Unterflur Aufrollvorrichtung - bis 5m</t>
  </si>
  <si>
    <t>OPEN DIVER - Aufpreis auf Holzverkleidung 25%</t>
  </si>
  <si>
    <t>Injektionsventil für Domotic 2</t>
  </si>
  <si>
    <t>POOL-SET-1-ECKIG-400x250x150-FOLIENSACK-Leiter</t>
  </si>
  <si>
    <t>POOL-SET-6-ECKIG-500x300x150-FOLIENSACK-Leiter</t>
  </si>
  <si>
    <t>POOL-SET-11-ECKIG-600x300x150-FOLIENSACK-Leiter</t>
  </si>
  <si>
    <t>POOL-SET-16-ECKIG-600x350x150-FOLIENSACK-Leiter</t>
  </si>
  <si>
    <t>POOL-SET-21-ECKIG-700x350x150-FOLIENSACK-Leiter</t>
  </si>
  <si>
    <t>POOL-SET-26-ECKIG-700x400x150-FOLIENSACK-Leiter</t>
  </si>
  <si>
    <t>POOL-SET-31-ECKIG-800x400x150-FOLIENSACK-Leiter</t>
  </si>
  <si>
    <t>POOL-SET-36-ECKIG-900x400x150-FOLIENSACK-Leiter</t>
  </si>
  <si>
    <t>POOL-SET-41-ECKIG-1000x500x150-FOLIENSACK-Leiter</t>
  </si>
  <si>
    <t>POOL-SET-46-OVAL-600x300x150-FOLIENSACK-Leiter</t>
  </si>
  <si>
    <t>POOL-SET-50-OVAL-700x350x150-FOLIENSACK-Leiter</t>
  </si>
  <si>
    <t>POOL-SET-54-OVAL-800x400x150-FOLIENSACK-Leiter</t>
  </si>
  <si>
    <t>POOL-SET-58-OVAL-1000x500x150-FOLIENSACK-Leiter</t>
  </si>
  <si>
    <t>POOL-SET-62-RUND-350x350x150-FOLIENSACK-Leiter</t>
  </si>
  <si>
    <t>POOL-SET-64-RUND-400x400x150-FOLIENSACK-Leiter</t>
  </si>
  <si>
    <t>POOL-SET-66-RUND-450x450x150-FOLIENSACK-Leiter</t>
  </si>
  <si>
    <t>POOL-SET-68-RUND-500x500x150-FOLIENSACK-Leiter</t>
  </si>
  <si>
    <t>POOL-SET-70-RUND-550x550x150-FOLIENSACK-Leiter</t>
  </si>
  <si>
    <t>POOL-SET-72-RUND-600x600x150-FOLIENSACK-Leiter</t>
  </si>
  <si>
    <t>POOL-SET-2-ECKIG-400x250x150-FOLIENSACK-Fertigtreppe 200cm</t>
  </si>
  <si>
    <t>POOL-SET-4-ECKIG-400x250x150-GEWEBEFOLIE</t>
  </si>
  <si>
    <t>POOL-SET-9-ECKIG-500x300x150-GEWEBEFOLIE</t>
  </si>
  <si>
    <t>POOL-SET-74-ECKIG-600x300x150-FOLIENSACK-Eck - Einstelltreppe--KLASIK-A</t>
  </si>
  <si>
    <t>POOL-SET-75-ECKIG-700x350x150-FOLIENSACK-Eck - Einstelltreppe--KLASIK-B</t>
  </si>
  <si>
    <t>POOL-SET-76-ECKIG-800x400x150-FOLIENSACK-Eck - Einstelltreppe--KLASIK-B</t>
  </si>
  <si>
    <t>POOL-SET-77-ECKIG-1000x500x150-FOLIENSACK-Eck - Einstelltreppe--KLASIK-C</t>
  </si>
  <si>
    <t>POOL-SET-3-ECKIG-400x250x150-FOLIENSACK-Eck - Einstelltreppe</t>
  </si>
  <si>
    <t>POOL-SET-5-ECKIG-400x250x150-GEWEBEFOLIE-R100 - 200cm breit</t>
  </si>
  <si>
    <t>POOL-SET-7-ECKIG-500x300x150-FOLIENSACK-Fertigtreppe 200cm</t>
  </si>
  <si>
    <t>POOL-SET-8-ECKIG-500x300x150-FOLIENSACK-Eck - Einstelltreppe</t>
  </si>
  <si>
    <t>POOL-SET-10-ECKIG-500x300x150-GEWEBEFOLIE--R100 - 200cm breit</t>
  </si>
  <si>
    <t>POOL-SET-12-ECKIG-600x300x150-FOLIENSACK-Fertigtreppe 200cm</t>
  </si>
  <si>
    <t>POOL-SET-13-ECKIG-600x300x150-FOLIENSACK-Eck - Einstelltreppe</t>
  </si>
  <si>
    <t>POOL-SET-14-ECKIG-600x300x150-GEWEBEFOLIE</t>
  </si>
  <si>
    <t>POOL-SET-15-ECKIG-600x300x150-GEWEBEFOLIE--R100 - 200cm breit</t>
  </si>
  <si>
    <t>POOL-SET-17-ECKIG-600x350x150-FOLIENSACK-Fertigtreppe 250cm</t>
  </si>
  <si>
    <t>POOL-SET-18-ECKIG-600x350x150-FOLIENSACK-Eck - Einstelltreppe</t>
  </si>
  <si>
    <t>POOL-SET-19-ECKIG-600x350x150-GEWEBEFOLIE</t>
  </si>
  <si>
    <t>POOL-SET-20-ECKIG-600x350x150-GEWEBEFOLIE--R125 - 250cm breit</t>
  </si>
  <si>
    <t>POOL-SET-22-ECKIG-700x350x150-FOLIENSACK-Fertigtreppe 250cm</t>
  </si>
  <si>
    <t>POOL-SET-23-ECKIG-700x350x150-FOLIENSACK-Eck - Einstelltreppe</t>
  </si>
  <si>
    <t>POOL-SET-24-ECKIG-700x350x150-GEWEBEFOLIE</t>
  </si>
  <si>
    <t>POOL-SET-25-ECKIG-700x350x150-GEWEBEFOLIE--R125 - 250cm breit</t>
  </si>
  <si>
    <t>POOL-SET-27-ECKIG-700x400x150-FOLIENSACK-Fertigtreppe 300cm</t>
  </si>
  <si>
    <t>POOL-SET-28-ECKIG-700x400x150-FOLIENSACK-Eck - Einstelltreppe</t>
  </si>
  <si>
    <t>POOL-SET-29-ECKIG-700x400x150-GEWEBEFOLIE</t>
  </si>
  <si>
    <t>POOL-SET-30-ECKIG-700x400x150-GEWEBEFOLIE--R150 - 300cm breit</t>
  </si>
  <si>
    <t>POOL-SET-32-ECKIG-800x400x150-FOLIENSACK-Fertigtreppe 300cm</t>
  </si>
  <si>
    <t>POOL-SET-33-ECKIG-800x400x150-FOLIENSACK-Eck - Einstelltreppe</t>
  </si>
  <si>
    <t>POOL-SET-34-ECKIG-800x400x150-GEWEBEFOLIE</t>
  </si>
  <si>
    <t>POOL-SET-35-ECKIG-800x400x150-GEWEBEFOLIE--R150 - 300cm breit</t>
  </si>
  <si>
    <t>POOL-SET-37-ECKIG-900x400x150-FOLIENSACK-Fertigtreppe 300cm</t>
  </si>
  <si>
    <t>POOL-SET-38-ECKIG-900x400x150-FOLIENSACK-Eck - Einstelltreppe</t>
  </si>
  <si>
    <t>POOL-SET-39-ECKIG-900x400x150-GEWEBEFOLIE</t>
  </si>
  <si>
    <t>POOL-SET-40-ECKIG-900x400x150-GEWEBEFOLIE--R150 - 300cm breit</t>
  </si>
  <si>
    <t>POOL-SET-42-ECKIG-1000x500x150-FOLIENSACK-Fertigtreppe 300cm</t>
  </si>
  <si>
    <t>POOL-SET-43-ECKIG-1000x500x150-FOLIENSACK-Eck - Einstelltreppe</t>
  </si>
  <si>
    <t>POOL-SET-44-ECKIG-1000x500x150-GEWEBEFOLIE</t>
  </si>
  <si>
    <t>POOL-SET-45-ECKIG-1000x500x150-GEWEBEFOLIE--R150 - 300cm breit</t>
  </si>
  <si>
    <t>POOL-SET-47-OVAL-600x300x150-FOLIENSACK-Fertigtreppe 200cm</t>
  </si>
  <si>
    <t>POOL-SET-48-OVAL-600x300x150-GEWEBEFOLIE</t>
  </si>
  <si>
    <t>POOL-SET-49-OVAL-600x300x150-GEWEBEFOLIE--R100 - 200cm breit</t>
  </si>
  <si>
    <t>POOL-SET-51-OVAL-700x350x150-FOLIENSACK-Fertigtreppe 250cm</t>
  </si>
  <si>
    <t>POOL-SET-52-OVAL-700x350x150-GEWEBEFOLIE</t>
  </si>
  <si>
    <t>POOL-SET-53-OVAL-700x350x150-GEWEBEFOLIE--R125 - 250cm breit</t>
  </si>
  <si>
    <t>POOL-SET-55-OVAL-800x400x150-FOLIENSACK-Fertigtreppe 300cm</t>
  </si>
  <si>
    <t>POOL-SET-56-OVAL-800x400x150-GEWEBEFOLIE</t>
  </si>
  <si>
    <t>POOL-SET-57-OVAL-800x400x150-GEWEBEFOLIE--R150 - 300cm breit</t>
  </si>
  <si>
    <t>POOL-SET-59-OVAL-1000x500x150-FOLIENSACK-Fertigtreppe 300cm</t>
  </si>
  <si>
    <t>POOL-SET-60-OVAL-1000x500x150-GEWEBEFOLIE</t>
  </si>
  <si>
    <t>POOL-SET-61-OVAL-1000x500x150-GEWEBEFOLIE--R150 - 300cm breit</t>
  </si>
  <si>
    <t>POOL-SET-63-RUND-350x350x150-GEWEBEFOLIE</t>
  </si>
  <si>
    <t>POOL-SET-65-RUND-400x400x150-GEWEBEFOLIE</t>
  </si>
  <si>
    <t>POOL-SET-67-RUND-450x450x150-GEWEBEFOLIE</t>
  </si>
  <si>
    <t>POOL-SET-69-RUND-500x500x150-GEWEBEFOLIE</t>
  </si>
  <si>
    <t>POOL-SET-71-RUND-550x550x150-GEWEBEFOLIE</t>
  </si>
  <si>
    <t>POOL-SET-73-RUND-600x600x150-GEWEBEFOLIE</t>
  </si>
  <si>
    <t>IMMAX Unterflur - Aufpreis auf Holz 15%</t>
  </si>
  <si>
    <t>2 - 4 Wochen</t>
  </si>
  <si>
    <t>DIAGONAL</t>
  </si>
  <si>
    <t>Catfish Ultra - (Schmutzsauger mit Akku)</t>
  </si>
  <si>
    <t>Sicherheitsbefestigung COVERLOCK - WEISS</t>
  </si>
  <si>
    <t>Sicherheitsbefestigung COVERLOCK - SAND</t>
  </si>
  <si>
    <t>Sicherheitsbefestigung COVERLOCK - HELLGRAU</t>
  </si>
  <si>
    <t>Fracht für Zustellung Whirlpool ab WERK inkl. Inbetriebnahme</t>
  </si>
  <si>
    <t>Whirlpool AUFPREIS für Kran, zzgl. behördlicher Genehmigungen</t>
  </si>
  <si>
    <t>WUNDER-STONE- ISOLIERSTEIN PS 50 +-10% Toleranz - SET</t>
  </si>
  <si>
    <t>WUNDER-STONE- ISOLIERSTEINHÄLFTE PS 50 +-10%</t>
  </si>
  <si>
    <t>WUNDER-STONE- ISOLIERSTEIN PS 50 +-10% Toleranz - KEIN SET</t>
  </si>
  <si>
    <t>ABVERKAUF SET- RUNDBECKEN 400 cm *120 cm - 0,8 mm Folie, BLAU</t>
  </si>
  <si>
    <t>ABVERKAUF SET- RUNDBECKEN 450 cm *120 cm - 0,8 mm Folie, BLAU</t>
  </si>
  <si>
    <t>ABVERKAUF SET- RUNDBECKEN 500 cm *120 cm - 0,8 mm Folie, BLAU</t>
  </si>
  <si>
    <t>ABVERKAUF SET- RUNDBECKEN 450 cm *150 cm - 0,8 mm Folie, BLAU</t>
  </si>
  <si>
    <t>ASTRAL Einbauskimmer</t>
  </si>
  <si>
    <t>Anbohrschelle D50 - 1 Zoll IG</t>
  </si>
  <si>
    <t>INNENHÜLLE Achtformb. PVC 0,6mm, ø5,40 x 3,50m, H 120cm</t>
  </si>
  <si>
    <t>INNENHÜLLE Eckig 7,00x3,50x1,50m, PVC 0,8 mm, BLAU, Mod. 1</t>
  </si>
  <si>
    <t>Dichtung zu Einbautreppen 300 inkl. Schrauben</t>
  </si>
  <si>
    <t>Dichtung zu Einbautreppen 200/250 inkl. Schrauben</t>
  </si>
  <si>
    <t>POOLRIPP Aufbauanleitung</t>
  </si>
  <si>
    <t>Gummi Schlauchkupplung mit 2 Schellen</t>
  </si>
  <si>
    <t>Gummi Endkappe mit Schelle</t>
  </si>
  <si>
    <t>SAMMELROHR 98 cm 26 Nippel OHNE KAPPE</t>
  </si>
  <si>
    <t>SAMMELROHR 98 cm 27 Nippel MIT KAPPE - EINSEITIG</t>
  </si>
  <si>
    <t>SAMMELROHR 148 cm 40 Nippel</t>
  </si>
  <si>
    <t>SAMMELROHR 200 cm 55 Nippel</t>
  </si>
  <si>
    <t>SAMMELROHR 200 cm 54 Nippel (1x FREI in MITTE) - EINSEITIG</t>
  </si>
  <si>
    <t>SAMMELROHR 119 cm 33 Nippel OHNE KAPPE</t>
  </si>
  <si>
    <t>SAMMELROHR 165 cm 45 Nippel OHNE KAPPE</t>
  </si>
  <si>
    <t>ECOTURBINO WR10</t>
  </si>
  <si>
    <t>ROTLICHT+ Infrarotstrahler 500 Q- VR - VORNE, Vitae Lampe, Montage m. Rahmen</t>
  </si>
  <si>
    <t>ROTLICHT+ Infrarotstrahler 750 Q- VR - VORNE, Vitae Lampe, Montage m. Rahmen</t>
  </si>
  <si>
    <t>Dampfbad-Duft-Emulsionen 1,00 l - Cajeput/Citron (Stimulant)</t>
  </si>
  <si>
    <t>Verteiler T-Form (3polig)</t>
  </si>
  <si>
    <t>AUFPREIS - Ausschnitt für Leiter/Gegenstromanlage Stirnseite</t>
  </si>
  <si>
    <t>Sie möchten dieses Angebot bestellen? &gt;&gt;&gt;&gt; Wir freuen uns sehr und danken Ihnen vielmals für ihr Vertrauen!</t>
  </si>
  <si>
    <r>
      <t xml:space="preserve">1.  Bitte Senden Sie dieses Angebot als Excel- oder PDF-Datei mit ihren Adressdaten an </t>
    </r>
    <r>
      <rPr>
        <u/>
        <sz val="11"/>
        <color theme="4" tint="-0.249977111117893"/>
        <rFont val="Calibri"/>
        <family val="2"/>
        <scheme val="minor"/>
      </rPr>
      <t>office@pooldoktor.at</t>
    </r>
  </si>
  <si>
    <t>2.  Ihr persönlicher Ansprechpartner, der ihnen beim ihrem Projekt mit Rat &amp; Tat zur Seite steht, wird sich umgehend melden!</t>
  </si>
  <si>
    <t>ABVERKAUF SET- OVALBECKEN 530*320*150 cm Höhe - 0,8 mm Folie, BLAU</t>
  </si>
  <si>
    <t>Wunder-Bürste für X70/X90/M4/M5 Primus RC</t>
  </si>
  <si>
    <t>Wärmepumpe AIR08 - Inverter</t>
  </si>
  <si>
    <t>Programm-Writer für Wärmepumpen</t>
  </si>
  <si>
    <t>Integrated board (Heater) für AXR10</t>
  </si>
  <si>
    <t>Integrated board (Heater) für AXR13</t>
  </si>
  <si>
    <t>Integrated board (Heater) für AXR17</t>
  </si>
  <si>
    <t>Water flow switch für AXR17</t>
  </si>
  <si>
    <t>Water union (Black, 50mm) für AXR13</t>
  </si>
  <si>
    <t>Drainage kit für AXR13</t>
  </si>
  <si>
    <t>PC board (Heat) für AXR32T</t>
  </si>
  <si>
    <t>Inverter board für AIR08</t>
  </si>
  <si>
    <t>PC board (Heat) für AIR08</t>
  </si>
  <si>
    <t>Touch controller with built-in WIFI für AIR08</t>
  </si>
  <si>
    <t>High&amp;low pressure protection switch für PHP13</t>
  </si>
  <si>
    <t>Water union für Wärmepumpen</t>
  </si>
  <si>
    <t>ECOTURBINO WR10 - Ihre KOSTENLOSE Poolfüllung!</t>
  </si>
  <si>
    <t>Fernbedienung für LED Farblichtgerät FL 630 RC</t>
  </si>
  <si>
    <t>Lieferzeit: AUF ANFRAGE</t>
  </si>
  <si>
    <t>UV Desinfektionssystem 21W</t>
  </si>
  <si>
    <t>Rückschlagventil D32</t>
  </si>
  <si>
    <t>AUSSTELLUNG Wärmepumpe AXR13 - TurboSilence Inverter</t>
  </si>
  <si>
    <t>ABVERKAUF Wärmepumpe AXR13 - TurboSilence Inverter</t>
  </si>
  <si>
    <t>(Angebot freibleibend - Datum gültig bei PDF oder Ausdruck)</t>
  </si>
  <si>
    <t>1 - 2 Wochen</t>
  </si>
  <si>
    <t>MFG - Filterglas 21kg</t>
  </si>
  <si>
    <t>Sandfilteranlage LISBOA 600 - mit geregelter DREHZAHL</t>
  </si>
  <si>
    <t>Erdungskit - DA50 - Rohrschelle- Erdungsschraube aus Edelstahl</t>
  </si>
  <si>
    <t>Trafo 75 Watt UVC Vorschaltgerät Ersatztrafo - Blue Lagoon, UV-C Saltwater 70W</t>
  </si>
  <si>
    <t>Endkappe zu Blue Lagoon</t>
  </si>
  <si>
    <t>O-ring EPDM 59,99x2,62 - Blue Lagoon</t>
  </si>
  <si>
    <t>STA-RITE Pumpe S5P2R VS2 DURA 1 - 230 V</t>
  </si>
  <si>
    <t>NEPTUN Winterplatte zu Bodenablauf oder Ansaugtopf</t>
  </si>
  <si>
    <t>NEPTUN PN Taster komplett inkl. Blende ABS</t>
  </si>
  <si>
    <t>DIVER Verkabelung - Einbauset ISO</t>
  </si>
  <si>
    <t>LED Scheinwerfer Blende FLACH - GRAU (altes Modell)</t>
  </si>
  <si>
    <t>LED Scheinwerfer Blende FLACH - Weiß (altes Modell)</t>
  </si>
  <si>
    <t>ABVERKAUF Solardusche ANGEL</t>
  </si>
  <si>
    <t>ASTRAL - Flanschdichtung für Skimmer (2 Stück) Astral (Mod. III) 4308 + 4307</t>
  </si>
  <si>
    <t>Oberteil komplett schwarz zu 6-Wegeventil Astral 1 1/2'' IG</t>
  </si>
  <si>
    <t>Dichtung zu Einlaufdüse MINI 1121663</t>
  </si>
  <si>
    <t>ABVERKAUF Römische Einbautreppe 200 - Höhe 120 cm, WEISS</t>
  </si>
  <si>
    <t>"WANDMONTAGE" Polyestertreppe ELEGANZ 80 - Farbe weiß 80 "U" CK</t>
  </si>
  <si>
    <t>ABVERKAUF ECK - Einstelltreppe FLEXIBLE, Farbe SAND</t>
  </si>
  <si>
    <t>ABVERKAUF GERADE - Einstelltreppe ATHENA, Farbe WEISS</t>
  </si>
  <si>
    <t>OPEN AERO Fussgestell Farbe Schwarz</t>
  </si>
  <si>
    <t>Aufpreis Farbe STRUKTUR Aufrollvorrichtung</t>
  </si>
  <si>
    <t>OPEN CLASSIC Aufrollvorrichtung - Netz 230 Volt - bis 3 m</t>
  </si>
  <si>
    <t>OPEN CLASSIC Aufrollvorrichtung - Netz 230 Volt - bis 3.5 m</t>
  </si>
  <si>
    <t>OPEN CLASSIC Aufrollvorrichtung - Netz 230 Volt - bis 4 m</t>
  </si>
  <si>
    <t>OPEN CLASSIC Aufrollvorrichtung - Netz 230 Volt - bis 4.5 m</t>
  </si>
  <si>
    <t>OPEN CLASSIC Aufrollvorrichtung - Netz 230 Volt - bis 5 m</t>
  </si>
  <si>
    <t>OPEN CLASSIC Aufrollvorrichtung - Netz 230 Volt - bis 5.5 m</t>
  </si>
  <si>
    <t>OPEN CLASSIC Aufrollvorrichtung - Netz 230 Volt - bis 6 m</t>
  </si>
  <si>
    <t>OPEN CLASSIC Aufrollvorrichtung - Netz 230 Volt - bis 6.5 m</t>
  </si>
  <si>
    <t>OPEN CLASSIC Aufrollvorrichtung - Netz 230 Volt - bis 7 m</t>
  </si>
  <si>
    <t>PE-Sammelrohr per 100 cm - inkl. Gummiringe und Solarnippel komplett gefertigt</t>
  </si>
  <si>
    <t>WiFi Board für Wärmepumpen</t>
  </si>
  <si>
    <t>ABVERKAUF Wärmepumpe AXR10 - TurboSilence Inverter</t>
  </si>
  <si>
    <t>Steuereinheit DOM-24LS</t>
  </si>
  <si>
    <t>2% FRÜHLINGSAKTION 2022</t>
  </si>
  <si>
    <t>AT - Versandkosten POOLRIPP - 2022 FRACHTFREI Aktion</t>
  </si>
  <si>
    <t>DE - Versandkosten POOLRIPP - 2022 FRACHTFREI Aktion</t>
  </si>
  <si>
    <t>AT+ DE Versandkosten POOL - FOLIE</t>
  </si>
  <si>
    <t>ABVERKAUF - Alkorplan Natura Pool - dunkelgrau - 2,05 - 20 lfm</t>
  </si>
  <si>
    <t>AUSSTELLUNG Solardusche ANGEL</t>
  </si>
  <si>
    <t>RUNDBECKEN 400 cm *120 cm - 0,8 mm Folie, BLAU</t>
  </si>
  <si>
    <t>RUNDBECKEN 450 cm *120 cm - 0,8 mm Folie, BLAU</t>
  </si>
  <si>
    <t>RUNDBECKEN 500 cm *150 cm - 0,8 mm Folie, BLAU</t>
  </si>
  <si>
    <t>Holzpool KORSIKA Gr. 2 - Modell</t>
  </si>
  <si>
    <t>RUNDBECKEN FUN WOOD 320 cm x 120 cm - Folie BLAU</t>
  </si>
  <si>
    <t>RUNDBECKEN FUN WOOD 350 cm x 120 cm - Folie BLAU</t>
  </si>
  <si>
    <t>RUNDBECKEN FUN WOOD 400 cm x 120 cm - Folie BLAU</t>
  </si>
  <si>
    <t>RUNDBECKEN FUN WOOD 450 cm x 120 cm - Folie BLAU</t>
  </si>
  <si>
    <t>RUNDBECKEN FUN WOOD 500 cm x 120 cm - Folie BLAU</t>
  </si>
  <si>
    <t>RUNDBECKEN FUN WOOD 600 cm x 120 cm - Folie BLAU</t>
  </si>
  <si>
    <t>RUNDBECKEN FUN WOOD 700 cm x 120 cm - Folie BLAU</t>
  </si>
  <si>
    <t>RUNDBECKEN FUN WOOD 800 cm x 120 cm - Folie BLAU</t>
  </si>
  <si>
    <t>RUNDBECKEN FUN WOOD 400 cm x 120 cm - Folie SAND</t>
  </si>
  <si>
    <t>RUNDBECKEN FUN WOOD 500 cm x 120 cm - Folie SAND</t>
  </si>
  <si>
    <t>RUNDBECKEN FUN WOOD 600 cm x 120 cm - Folie SAND</t>
  </si>
  <si>
    <t>Toprail, Handlaufverbreiterung für 593 A und B (Capri/Korsika 1)</t>
  </si>
  <si>
    <t>Toprail, Handlaufverbreiterung für 593 B Gr. 2 (Korsika 2)</t>
  </si>
  <si>
    <t>Toprail, Handlaufverbreiterung für 3131 / 593 / Trinidad</t>
  </si>
  <si>
    <t>Toprail, Handlaufverbreiterung für 594 Korfu Gr. 1</t>
  </si>
  <si>
    <t>Toprail, Handlaufverbreiterung für 594A Korfu Gr. 2 / Malta</t>
  </si>
  <si>
    <t>RUNDBECKEN 350 cm *120 cm - 0,8 mm Folie, BLAU</t>
  </si>
  <si>
    <t>RUNDBECKEN 400 cm*120 cm - 0,8 mm Folie, SAND</t>
  </si>
  <si>
    <t>RUNDBECKEN 500 cm*150 cm - 0,8 mm Folie, SAND</t>
  </si>
  <si>
    <t>RUNDBECKEN 500 cm*120 cm - 0,8 mm Folie, SAND</t>
  </si>
  <si>
    <t>RUNDBECKEN 600 cm*150 cm - 0,8 mm Folie, SAND</t>
  </si>
  <si>
    <t>RUNDBECKEN 600 cm*120 cm - 0,8 mm Folie, SAND</t>
  </si>
  <si>
    <t>RUNDBECKEN 450 cm*120 cm - 0,8 mm Folie, SAND</t>
  </si>
  <si>
    <t>RUNDBECKEN 450 cm*150 cm - 0,8 mm Folie, SAND</t>
  </si>
  <si>
    <t>RUNDBECKEN 350 cm*120 cm - 0,8 mm Folie, SAND</t>
  </si>
  <si>
    <t>RUNDBECKEN 700 cm*120 cm - 0,8 mm Folie, SAND</t>
  </si>
  <si>
    <t>RUNDBECKEN 700 cm*150 cm - 0,8 mm Folie, SAND</t>
  </si>
  <si>
    <t>RUNDBECKEN 500 cm *120 cm - 0,8 mm Folie, BLAU</t>
  </si>
  <si>
    <t>RUNDBECKEN 600 cm *120 cm - 0,8 mm Folie, BLAU</t>
  </si>
  <si>
    <t>RUNDBECKEN 700 cm *120 cm - 0,8 mm Folie, BLAU</t>
  </si>
  <si>
    <t>RUNDBECKEN 450 cm *150 cm - 0,8 mm Folie, BLAU</t>
  </si>
  <si>
    <t>RUNDBECKEN 600 cm *150 cm - 0,8 mm Folie, BLAU</t>
  </si>
  <si>
    <t>RUNDBECKEN 700 cm *150 cm - 0,8 mm Folie, BLAU</t>
  </si>
  <si>
    <t>WEKA Holzpool 5% BONUS ab einem Warenwert von 3.000 EUR</t>
  </si>
  <si>
    <t>4 - 6 Wochen AB WERK (in der Saison auf Anfrage)</t>
  </si>
  <si>
    <t>5% Sonder - Rabatt auf Stahlwandpools !</t>
  </si>
  <si>
    <t>3% Sonder - Rabatt auf Stahlwandpool Zubehör!</t>
  </si>
  <si>
    <t>SET- RUNDBECKEN 450 cm *120 cm - 0,8 mm Folie, SAND</t>
  </si>
  <si>
    <t>OVALBECKEN 623*360*150 cm Höhe - 0,8 mm Folie, SAND</t>
  </si>
  <si>
    <t>OVALBECKEN 916*460*150 cm Höhe - 0,8 mm Folie, SAND</t>
  </si>
  <si>
    <t>OVALBECKEN 623*360*120 cm Höhe - 0,8 mm Folie, SAND</t>
  </si>
  <si>
    <t>OVALBECKEN 737*360*150 cm Höhe - 0,8 mm Folie, SAND</t>
  </si>
  <si>
    <t>OVALBECKEN 737*360*120 cm Höhe - 0,8 mm Folie, SAND</t>
  </si>
  <si>
    <t>OVALBECKEN 800*400*120 cm Höhe - 0,8 mm Folie, SAND</t>
  </si>
  <si>
    <t>OVALBECKEN 800*400*150 cm Höhe - 0,8 mm Folie, SAND</t>
  </si>
  <si>
    <t>OVALBECKEN 530*320*150 cm Höhe - 0,8 mm Folie, SAND</t>
  </si>
  <si>
    <t>OVALBECKEN 600*320*150 cm Höhe - 0,8 mm Folie, SAND</t>
  </si>
  <si>
    <t>OVALBECKEN 530*320*120 cm Höhe - 0,8 mm Folie, SAND</t>
  </si>
  <si>
    <t>OVALBECKEN 1100*550*150 cm Höhe - 0,8 mm Folie, BLAU</t>
  </si>
  <si>
    <t>OVALBECKEN 530*320 *120 cm Höhe - 0,8 mm Folie, BLAU</t>
  </si>
  <si>
    <t>OVALBECKEN 623*360*120 cm Höhe - 0,8 mm Folie, BLAU</t>
  </si>
  <si>
    <t>OVALBECKEN 737*360*120 cm Höhe - 0,8 mm Folie, BLAU</t>
  </si>
  <si>
    <t>OVALBECKEN 800*400*120 cm Höhe - 0,8 mm Folie, BLAU</t>
  </si>
  <si>
    <t>OVALBECKEN 530*320*150 cm Höhe - 0,8 mm Folie, BLAU</t>
  </si>
  <si>
    <t>OVALBECKEN 623*360*150 cm Höhe - 0,8 mm Folie, BLAU</t>
  </si>
  <si>
    <t>OVALBECKEN 737*360*150 cm Höhe - 0,8 mm Folie, BLAU</t>
  </si>
  <si>
    <t>OVALBECKEN 700*350*150 cm Höhe - 0,8 mm Folie, BLAU</t>
  </si>
  <si>
    <t>OVALBECKEN 700*350*150 cm Höhe - 0,8 mm Folie, SAND</t>
  </si>
  <si>
    <t>OVALBECKEN 800*400*150 cm Höhe - 0,8 mm Folie, BLAU</t>
  </si>
  <si>
    <t>OVALBECKEN 916*460*150 cm Höhe - 0,8 mm Folie, BLAU</t>
  </si>
  <si>
    <t>ABVERKAUF SET- OVALBECKEN 737*360*120 cm Höhe - 0,8 mm Folie, BLAU</t>
  </si>
  <si>
    <t>ACHTFORMBECKEN 855 x 500 x 120 cm - 0,8 mm Folie, SAND</t>
  </si>
  <si>
    <t>ACHTFORMBECKEN 470 x 300 x 150 cm - 0,8 mm Folie, SAND</t>
  </si>
  <si>
    <t>ACHTFORMBECKEN 525 x 320 x 150 cm - 0,8 mm Folie, SAND</t>
  </si>
  <si>
    <t>ACHTFORMBECKEN 540 x 350 x 150 cm - 0,8 mm Folie, SAND</t>
  </si>
  <si>
    <t>ACHTFORMBECKEN 625 x 360 x 150 cm - 0,8 mm Folie, SAND</t>
  </si>
  <si>
    <t>ACHTFORMBECKEN 725 x 460 x 150 cm - 0,8 mm Folie, SAND</t>
  </si>
  <si>
    <t>ACHTFORMBECKEN 470 x 300 x 120 cm - 0,8 mm Folie. BLAU</t>
  </si>
  <si>
    <t>ACHTFORMBECKEN 525 x 320 x 120 cm - 0,8 mm Folie, BLAU</t>
  </si>
  <si>
    <t>ACHTFORMBECKEN 540 x 350 x 120 cm - 0,8 mm Folie, BLAU</t>
  </si>
  <si>
    <t>ACHTFORMBECKEN 625 x 360 x 120 cm - 0,8 mm Folie, BLAU</t>
  </si>
  <si>
    <t>ACHTFORMBECKEN 725 x 460 x 120 cm - 0,8 mm Folie, BLAU</t>
  </si>
  <si>
    <t>ACHTFORMBECKEN 855 x 500 x 120 cm - 0,8 mm Folie, BLAU</t>
  </si>
  <si>
    <t>ACHTFORMBECKEN 625 x 360 x 150 cm - 0,8 mm Folie, BLAU</t>
  </si>
  <si>
    <t>ACHTFORMBECKEN 725 x 460 x 150 cm - 0,8 mm Folie, BLAU</t>
  </si>
  <si>
    <t>ACHTFORMBECKEN 855 x 500 x 150 cm - 0,8 mm Folie, BLAU</t>
  </si>
  <si>
    <t>ACHTFORMBECKEN 470 x 300 x 120 cm - 0,8 mm Folie, SAND</t>
  </si>
  <si>
    <t>ACHTFORMBECKEN 525 x 320 x 120 cm - 0,8 mm Folie, SAND</t>
  </si>
  <si>
    <t>ACHTFORMBECKEN 540 x 350 x 120 cm - 0,8 mm Folie, SAND</t>
  </si>
  <si>
    <t>ACHTFORMBECKEN 625 x 360 x 120 cm - 0,8 mm Folie, SAND</t>
  </si>
  <si>
    <t>ACHTFORMBECKEN 725 x 460 x 120 cm - 0,8 mm Folie, SAND</t>
  </si>
  <si>
    <t>WPC Holzpool - Isothermabdeckplane für Wolfgangsee</t>
  </si>
  <si>
    <t>WPC Holzpool - Isothermabdeckplane für Fuschlsee</t>
  </si>
  <si>
    <t>WPC Holzpool - Isothermabdeckplane für Irrsee</t>
  </si>
  <si>
    <t>WPC Holzpool - Isothermabdeckplane für Ebensee</t>
  </si>
  <si>
    <t>WPC Holzpool - Isothermabdeckplane für Attersee</t>
  </si>
  <si>
    <t>WPC Holzpool - Isothermabdeckplane für Traunsee</t>
  </si>
  <si>
    <t>WPC Holzpool - Isothermabdeckplane für Mondsee</t>
  </si>
  <si>
    <t>WPC Holzpool - Isothermabdeckplane für Almsee</t>
  </si>
  <si>
    <t>WPC Holzpool - Winterabdeckplane 580g/m2 für Wolfgangsee</t>
  </si>
  <si>
    <t>WPC Holzpool - Winterabdeckplane 580g/m2 für Fuschlsee</t>
  </si>
  <si>
    <t>WPC Holzpool - Winterabdeckplane 580g/m2 für Irrsee</t>
  </si>
  <si>
    <t>WPC Holzpool - Winterabdeckplane 580g/m2 für Ebensee</t>
  </si>
  <si>
    <t>WPC Holzpool - Winterabdeckplane 580g/m2 für Attersee</t>
  </si>
  <si>
    <t>WPC Holzpool - Winterabdeckplane 580g/m2 für Traunsee</t>
  </si>
  <si>
    <t>WPC Holzpool - Winterabdeckplane 580g/m2 für Mondsee</t>
  </si>
  <si>
    <t>WPC Holzpool - Winterabdeckplane 580g/m2 für Almsee</t>
  </si>
  <si>
    <t>WPC Holzpool - BONUS 2% ab Warenwert von 4.000 EUR</t>
  </si>
  <si>
    <t>3 - 4 Wochen (in der Saison auf Anfrage)</t>
  </si>
  <si>
    <t>Alumiium Handlaufpaket - RUNDBECKEN 460 cm</t>
  </si>
  <si>
    <t>POOLVOLTAIK - Photovoltaik Modul 300 Watt</t>
  </si>
  <si>
    <t>POOLVOLTAIK - Bügel für Bodenmontage</t>
  </si>
  <si>
    <t>POOLVOLTAIK - Schienen für Wandmontage</t>
  </si>
  <si>
    <t>POOLVOLTAIK - Balkonhaken</t>
  </si>
  <si>
    <t>POOLVOLTAIK - Verbindungskabel für 2 Module (2m)</t>
  </si>
  <si>
    <t>Sandfilteranlage SFP 400, TORPEDO 50, bis 8 m3/h, PP-Kessel, 230 Volt</t>
  </si>
  <si>
    <t>Sandfilteranlage SFP 500, TORPEDO 75, bis 12 m3/h, PP-Kessel, 230 Volt</t>
  </si>
  <si>
    <t>Sandfilteranlage SFP 600, TORPEDO 100, 230 Volt, bis 14 m3/h, PP-Kessel</t>
  </si>
  <si>
    <t>Sandfilteranlage MONO 400 DM - Pumpe TORPEDO 50 - bis 8 m3 /h Filterleistung, 230 V.</t>
  </si>
  <si>
    <t>Sandfilteranlage MONO 500 DM - Pumpe TORPEDO 75 - bis 11 m3 /h, 230 Volt</t>
  </si>
  <si>
    <t>Senkschrauben mit ISK ISO10642 A4 M10x120 Edelstahl</t>
  </si>
  <si>
    <t>Spreizdübel Messing M10</t>
  </si>
  <si>
    <t>Sandfilteranlage MONO 400 DM - Pumpe TORPEDO 50, 230 V - bis 8 m3 /h Filterleistung</t>
  </si>
  <si>
    <t>Sandfilteranlage LISBOA 450 DM-GFK-Kessel-6-Wegeventil, bis 8m3/h, Torpedo 50, 230 V</t>
  </si>
  <si>
    <t>Sandfilteranlage LISBOA 500 DM-GFK-Kessel-6-Wegeventil, bis 11,5 m3/h - 230 V Torpedo 75</t>
  </si>
  <si>
    <t>Sandfilteranlage LISBOA 600 DM-GFK-Kessel-6-Wegeventil, bis 15,0 m3/h - 230 V, Torpedo 100</t>
  </si>
  <si>
    <t>Zeitschaltuhr für Filtersteuerung Mini / Maxi</t>
  </si>
  <si>
    <t>PLATINE- Austausch zu Chlor-Regelung OXEO (Redox)</t>
  </si>
  <si>
    <t>Quetschpumpe komplett zu OXEO/PHÖNIX Regelung (ohne Schlauch)</t>
  </si>
  <si>
    <t>pH - Sonde von 0-14 pH - SPEZIELL</t>
  </si>
  <si>
    <t>Filter zu NIVA - Überlaufbehälter</t>
  </si>
  <si>
    <t>!!! 400 Volt - SPECK-Pumpe BADU TOP (Bettar) 8 - ca. 8 m³/h</t>
  </si>
  <si>
    <t>!!! 400 Volt - SPECK-Pumpe BADU TOP (Bettar) 12 - ca. 11 m³/h</t>
  </si>
  <si>
    <t>!!! 400 Volt - SPECK-Pumpe BADU TOP (Bettar) 14 - ca. 14 m³/h</t>
  </si>
  <si>
    <t>!!! 400 Volt - SPECK-Pumpe BADU TOP (Bettar) 20 - ca. 20 m³/h</t>
  </si>
  <si>
    <t>Ersatzteil Nr. 6 zu BOMBA Sichtteile A017N-4</t>
  </si>
  <si>
    <t>Ersatzteil Nr. 11 zu BOMBA Sichtteile A017N-2</t>
  </si>
  <si>
    <t>Ersatzteil Nr. 13 zu BOMBA Sichtteile A017N-13</t>
  </si>
  <si>
    <t>Ersatzteil Nr. 10 zu Bilbao Filterkessel 400/500/600</t>
  </si>
  <si>
    <t>Entleerung 2 1/2" innen - Ersatzteil Nr. 30 zu Lisboa, Europa Kessel</t>
  </si>
  <si>
    <t>Flanschdichtung für Entleerung - Ersatzteil Nr. 31 zu Lisboa, Europa Kessel (1 Stück)</t>
  </si>
  <si>
    <t>Schrauben-Entleerung außen - Ersatzteil Nr. 32 zu Lisboa, Europa Kessel (ohne O-Ring)</t>
  </si>
  <si>
    <t>Kappe mit Dichtung - Ersatzteil Nr. 33 zu Lisboa, Europa Kessel</t>
  </si>
  <si>
    <t>Ersatzteil O-Ring Nr. 13 zu Pumpengehäuse Niagara Pumpe</t>
  </si>
  <si>
    <t>Ersatzteil Nr. 21 Motorklemme 1,5 HP zu Niagara Pumpe NI150M</t>
  </si>
  <si>
    <t>Standardskimmer - Stahlwandpool inkl. Einlaufdüse (A-050-B)</t>
  </si>
  <si>
    <t>PREMIUM Bodenablauf / ABS f. Folie (inkl. Reduktion.63/50)</t>
  </si>
  <si>
    <t>NEPTUN - PN-Taster zu Gegenstromanlage ST (05.400.367 G) - verchromt</t>
  </si>
  <si>
    <t>NEPTUN - Flansch ABS - für Gegenstromanlage/Scheinwerfer300W</t>
  </si>
  <si>
    <t>LED Scheinwerfer Blende FLACH - HELLBLAU (altes Modell)</t>
  </si>
  <si>
    <t>Dichtung für Slim Skimmer 650</t>
  </si>
  <si>
    <t>BLENDE weiß zu CHROMA Led Scheinwerfer</t>
  </si>
  <si>
    <t>Montageschlüssel für Flexfitting 50mm</t>
  </si>
  <si>
    <t>Bypass-Kombi-Set für Aufstellbecken</t>
  </si>
  <si>
    <t>Installations-Paket - 6-Wege Ventil &lt;&gt;Salt Manager - Schlauch</t>
  </si>
  <si>
    <t>Alkorplan - Nahtversiegelung - Flüssigfolie - silver 0,9kg</t>
  </si>
  <si>
    <t>Alkorplan XTREME - silver - 2,05m - 25 lfm - 51,25m2</t>
  </si>
  <si>
    <t>Einstellhähne für Solardusche IGUAZU SOLAR</t>
  </si>
  <si>
    <t>Dolphin - Handgriff Maximus X70/X90</t>
  </si>
  <si>
    <t>Abdeckplane für Dolphin - Farbe schwarz Textil</t>
  </si>
  <si>
    <t>Dolphin - Boden komplett für Moby ohne Filterkartusche usw. (102595)</t>
  </si>
  <si>
    <t>Dolphin - Laufraupe grau kurz</t>
  </si>
  <si>
    <t>Dolphin - Laufraupe grau zu M600</t>
  </si>
  <si>
    <t>Dolphin Ersatzfilterkartusche 70 Mikron für Junior, Moby, Swash, CL, M3</t>
  </si>
  <si>
    <t>Dolphin Ersatzfilterkartusche 70 Mikron für S200/S300i</t>
  </si>
  <si>
    <t>Dolphin - 4 Stk. Ersatz Kartuschenfilter Supreme Bio</t>
  </si>
  <si>
    <t>Dolphin - Wunder Bürste - AUSLIEFERUNG PRO STÜCK !!!! (M4+M5+X60+X70+X90)</t>
  </si>
  <si>
    <t>LEIHGERÄT Dolphin PRIMUS Junior - Bodengerät für eckige Becken</t>
  </si>
  <si>
    <t>Wunder-Bürste für Primus Junior, Senior</t>
  </si>
  <si>
    <t>LEIHGERÄT Dolphin PRIMUS Comfort Active X70 - Wunder-Bürste</t>
  </si>
  <si>
    <t>LEIHGERÄT Dolphin PRIMUS Deluxe Active X90 - Wunder-Bürste mit FB</t>
  </si>
  <si>
    <t>LEIHGERÄT Dolphin S200</t>
  </si>
  <si>
    <t>LEIHGERÄT Dolphin PRIMUS S300i</t>
  </si>
  <si>
    <t>Lüfterhaube f. Gegenstromanlage Pumpe 2,2 KW</t>
  </si>
  <si>
    <t>Entleerung komplett für Filterkessel Polyester (Lisboa,Europa,Astral)</t>
  </si>
  <si>
    <t>Überwurfmutter zu 6-Wegeventil Astral 1 1/2'' IG</t>
  </si>
  <si>
    <t>Gleitringdichtung Torpedo Pumpe/Niagara Pumpe</t>
  </si>
  <si>
    <t>Kugellager zu Torpedopumpe Nr. 21 (MT026000)</t>
  </si>
  <si>
    <t>ABVERKAUF ECK - Einstelltreppe FLEXIBLE, Farbe Weiss</t>
  </si>
  <si>
    <t>Handlauf zu Einstelltreppe inkl. Montageset</t>
  </si>
  <si>
    <t>GERADE - Einstelltreppe ATHENA, Farbe GRAU</t>
  </si>
  <si>
    <t>GERADE - Einstelltreppe ATHENA, Farbe SAND</t>
  </si>
  <si>
    <t>Sicherheitsschlüßel für Kunsstoffmutter und Seiteneingang</t>
  </si>
  <si>
    <t>Laufrolle Elegance, Durchmesser 69 mm, neue Profile</t>
  </si>
  <si>
    <t>Laufrolle standard, Durchmesser 43,5 mm</t>
  </si>
  <si>
    <t>Sicherheitskunstoffmutter M6</t>
  </si>
  <si>
    <t>Niet 4x20 DIN 7337 A4/A4 - INOX/INOX</t>
  </si>
  <si>
    <t>Endanschlag für Albixon-Überdachung</t>
  </si>
  <si>
    <t>Abdeckung der Schiene AIR 20mm (für 45° und 90°, links, Kunststoff)</t>
  </si>
  <si>
    <t>Türband - Klappe, links</t>
  </si>
  <si>
    <t>Türband - Angeltür rechts</t>
  </si>
  <si>
    <t>Endung der Laufräderprofil (profil 36,3 x 50 mm)</t>
  </si>
  <si>
    <t>Türband - Angeltür links</t>
  </si>
  <si>
    <t>Abdeckung der Schiene AIR 20mm (für 45° und 90°, rechts, Kunststoff)</t>
  </si>
  <si>
    <t>Laufrolle Air, Durchmesser 60 mm</t>
  </si>
  <si>
    <t>Laufrolle Elegance, Durchmesser 63 mm, neue Profile</t>
  </si>
  <si>
    <t>Schlüssel für das Schloss</t>
  </si>
  <si>
    <t>Seitenstopper (Zapfen) - schmal - 1,6 cm</t>
  </si>
  <si>
    <t>Seitenstopper (Zapfen) - breit - 2 cm</t>
  </si>
  <si>
    <t>Arretierungsstift Elegance - kurz</t>
  </si>
  <si>
    <t>Unterlage flach Elegance 13,0 DIN 125 A2</t>
  </si>
  <si>
    <t>Bolzen für Arretierung</t>
  </si>
  <si>
    <t>Arretierung Air M Bogen Rechts - mit Rosette (Kunststoff)</t>
  </si>
  <si>
    <t>Arretierung der Vorderwand - Durchmesser 8 mm, Länge 300 mm, ohne Kunstoffmutter</t>
  </si>
  <si>
    <t>Frontverriegelung 7x200mm - außen</t>
  </si>
  <si>
    <t>Innere Arretierung der Vorderwand, Vollständig mit Kunstoffmutter, Länge 235 mm</t>
  </si>
  <si>
    <t>Modulstopper (Normschienen) rechts, (36,3 x 50mm Profil)</t>
  </si>
  <si>
    <t>Schienenendstück Elegance große links</t>
  </si>
  <si>
    <t>Schienenendstück Elegance große rechts</t>
  </si>
  <si>
    <t>Schienenendstück Elegance klein rechts</t>
  </si>
  <si>
    <t>Befestigungselement der Gummidichtung</t>
  </si>
  <si>
    <t>Seitenstopper (Zapfen) - breit - 2,5 cm</t>
  </si>
  <si>
    <t>Hubbegrenzung 40,5 Kunststoff</t>
  </si>
  <si>
    <t>Bolzen der Schienenverbindung Elegance - typ V</t>
  </si>
  <si>
    <t>Arretierungsstange des Moduls</t>
  </si>
  <si>
    <t>Modulstopper (Normschienen) links, (36,3 x 50mm Profil)</t>
  </si>
  <si>
    <t>Arretierungsauge</t>
  </si>
  <si>
    <t>Verschliessbare Sicherheitskunstoffmutter M6</t>
  </si>
  <si>
    <t>Laufrolle Elegance, Durchmesser 53 mm, neue Profile</t>
  </si>
  <si>
    <t>Griffverstärkung für Dach</t>
  </si>
  <si>
    <t>Unterlegscheibe M10 DIN 6797A A2 - verzahnt mit Außenverzahnung</t>
  </si>
  <si>
    <t>Unterlage flach Elegance 10,5 DIN 125 A2</t>
  </si>
  <si>
    <t>Mutter M10 DIN 557 A2 - Vierkant</t>
  </si>
  <si>
    <t>M6x50 DIN 912 A2 - Schraube</t>
  </si>
  <si>
    <t>Führungbolzen standard Schienen</t>
  </si>
  <si>
    <t>Arretierungsstange des Moduls - 50 mm</t>
  </si>
  <si>
    <t>Arretierungsstange des Moduls - 200 mm</t>
  </si>
  <si>
    <t>Arretierungsstange des Moduls - 300 mm</t>
  </si>
  <si>
    <t>ANZAHLUNG für POPP Überdachungen</t>
  </si>
  <si>
    <t>RESTZAHLUNG für POPP Überdachungen</t>
  </si>
  <si>
    <t>Gurtbandverlängerung bei Spannschloss bis 150 cm</t>
  </si>
  <si>
    <t>Windsicherung mittels Gurtbandsystem SET L=500cm</t>
  </si>
  <si>
    <t>Windsicherung mittels Gurtbandsystem SET L=700cm</t>
  </si>
  <si>
    <t>Loop-Loc Zubehör - Erdanker 38 cm - per Stk.</t>
  </si>
  <si>
    <t>Gummiseil zur Befestigung PE - per LFM</t>
  </si>
  <si>
    <t>Mindermengenzuschlag unter 20 m2 Fläche der Aufblasbaren Haube</t>
  </si>
  <si>
    <t>10% SONDER - RABATT - Aufblasbare Haube (nicht auf Zubehör)</t>
  </si>
  <si>
    <t>BANC DESIGN Rolladen bis 3 m</t>
  </si>
  <si>
    <t>BANC DESIGN Rolladen bis 3.5 m</t>
  </si>
  <si>
    <t>BANC DESIGN Rolladen bis 4 m</t>
  </si>
  <si>
    <t>BANC DESIGN Rolladen bis 4.5 m</t>
  </si>
  <si>
    <t>BANC DESIGN Rolladen bis 5 m</t>
  </si>
  <si>
    <t>BANC DESIGN - Option Liegestuhl</t>
  </si>
  <si>
    <t>BANC DESIGN - Option LED auf Längsträger</t>
  </si>
  <si>
    <t>BANC DESIGN - Option Ablage</t>
  </si>
  <si>
    <t>BANC DESIGN - Option kleiner Blumenkasten</t>
  </si>
  <si>
    <t>BANC DESIGN - Option großer Blumenkasten</t>
  </si>
  <si>
    <t>BANC DESIGN - Option seitlicher Staukasten</t>
  </si>
  <si>
    <t>BANC DESIGN - Option getrennter Staukasten</t>
  </si>
  <si>
    <t>3% BONUS 2023 - LAMELLENABDECKUNG</t>
  </si>
  <si>
    <t>Unterflur-Achsmotor C300Nm mit Endanschlag 2 m-Kabel</t>
  </si>
  <si>
    <t>Kabellose Steuereinheit ABRIBLUE für Open Aero</t>
  </si>
  <si>
    <t>Temperaturfühler zu Solarmanager PT 1000 - schwarzes/graues Kabel</t>
  </si>
  <si>
    <t>Reduktion 63/50mm für POOL SMART Plus T-Stück</t>
  </si>
  <si>
    <t>Touch controller für AXR10 / AXR13 / AXR32T</t>
  </si>
  <si>
    <t>Water flow switch</t>
  </si>
  <si>
    <t>Fan motor für AIR06/08/10</t>
  </si>
  <si>
    <t>Fan Motor Driving Modul 80W3 für Wärmepumpen AI06/08/10/12/13/17/21</t>
  </si>
  <si>
    <t>PC Board für PHP17 FL007</t>
  </si>
  <si>
    <t>On/off square LED controller 034020050000</t>
  </si>
  <si>
    <t>PC Board für BPH016J</t>
  </si>
  <si>
    <t>Inverter Board IPM300</t>
  </si>
  <si>
    <t>Touch controller 033090450000H68S</t>
  </si>
  <si>
    <t>Touch controller B35T3-00</t>
  </si>
  <si>
    <t>Power filter plate PA 18 / LB303-V1-18A</t>
  </si>
  <si>
    <t>Sensor-Set 035043010000-RN</t>
  </si>
  <si>
    <t>Sensor-Set 035043010000-R</t>
  </si>
  <si>
    <t>Sensor-Set Z35043000200</t>
  </si>
  <si>
    <t>Oval LED (Heat) 1H35H1-Y</t>
  </si>
  <si>
    <t>Oval LED (Heat) H35H2-Y / PHP13</t>
  </si>
  <si>
    <t>Oval LED (Heat) B35H3 - 14</t>
  </si>
  <si>
    <t>Oval LED (Heat) B35H3</t>
  </si>
  <si>
    <t>Oval LED (Heat) B35H2</t>
  </si>
  <si>
    <t>Ablaufschlauch &amp; Kniestück THP09</t>
  </si>
  <si>
    <t>Ablaufschlauch &amp; Kniestück THP10L</t>
  </si>
  <si>
    <t>Ablaufschlauch &amp; Kniestück THP12</t>
  </si>
  <si>
    <t>4-Wege-Ventil THP16</t>
  </si>
  <si>
    <t>4-Wege-Ventil 006110080001</t>
  </si>
  <si>
    <t>4-Wege-Ventil THP09</t>
  </si>
  <si>
    <t>Water flow switch JR-B688 / PHP13</t>
  </si>
  <si>
    <t>Temperature Sensor PHP10</t>
  </si>
  <si>
    <t>Temperature Sensor THP10L</t>
  </si>
  <si>
    <t>Reaktor (big) 041301090000</t>
  </si>
  <si>
    <t>WIFI Box 033090860000</t>
  </si>
  <si>
    <t>WIFI Box 5168S161103A0078</t>
  </si>
  <si>
    <t>Fan Motor für AI28T 400V</t>
  </si>
  <si>
    <t>Fan Motor-Halterung für AI28T 400V</t>
  </si>
  <si>
    <t>Fan für AI28T 400V</t>
  </si>
  <si>
    <t>ABVERKAUF Hochbeckenleiter 4+4 Stufen, für Becken 120 cm tief</t>
  </si>
  <si>
    <t>Display zu DOM2-24LS</t>
  </si>
  <si>
    <t>Komplette Zelle DOM 24 LS - inkl. Zellengehäuse</t>
  </si>
  <si>
    <t>Einbautopf Nr. 20</t>
  </si>
  <si>
    <t>BOMBA PG-Verschraubung zu Einbautopf Nr. 14</t>
  </si>
  <si>
    <t>BOMBA Dichtung zur PG-Verschraubung für Einbautopf Nr.15</t>
  </si>
  <si>
    <t>BOMBA Schrauben zum Einbautopf Nr. 19</t>
  </si>
  <si>
    <t>Schrauben DIN 966 M6x24 für Einbauscheinwerfer / Einbausatz B-039-25 (16 Stk. Beutel)</t>
  </si>
  <si>
    <t>Einlassdichtungen zu Universalskimmer MINI</t>
  </si>
  <si>
    <t>Gummidichtung der Einlaufdüse zu Skimmerset MINI</t>
  </si>
  <si>
    <t>Einlassmutter Universalskimmer MINI</t>
  </si>
  <si>
    <t>ABVERKAUF - SET Granit f. OVALBECKEN 737x360cm - IK 1/4 Rundstab poliert - AK gefast - B-GREY</t>
  </si>
  <si>
    <t>ABVERKAUF - SET Granit f. OVALBECKEN 530x320cm - IK 1/4 Rundstab poliert - AK gefast - B-GREY</t>
  </si>
  <si>
    <t>Typ 4 Verbinder zwischen 2 Mehrfachverteilern (altes Modell!)</t>
  </si>
  <si>
    <t>Verteiler T-Form (3-polig) zu ROTLICHT NOVUM Infrabox</t>
  </si>
  <si>
    <t>Kabel GST18i/3s - GST18i/3B zu ROTLICHT NOVUM Infrabox</t>
  </si>
  <si>
    <t>Basismodul Ofenfühler F1 dunkles Holz</t>
  </si>
  <si>
    <t>Feuchtefühler dunkles Holz</t>
  </si>
  <si>
    <t>Bankfühler F2 dunkles Holz</t>
  </si>
  <si>
    <t>Basismodul Bedienteil</t>
  </si>
  <si>
    <t>Blueconnect PLUS</t>
  </si>
  <si>
    <t>Düsen f. Whirlpools</t>
  </si>
  <si>
    <t>Bedienfeld Spa Touch 3 f. Whirlpools</t>
  </si>
  <si>
    <t>Trafo zu LED Home Spa</t>
  </si>
  <si>
    <t>LED-Lichter zu Außenverkleidung Home Spa</t>
  </si>
  <si>
    <t>Eck-Kissen für Whirlpool (Feel)</t>
  </si>
  <si>
    <t>Mindermengenzuschlag unter 30,00 Euro Warenwert</t>
  </si>
  <si>
    <t>Stahlwandpool - Versandkosten AT + DE</t>
  </si>
  <si>
    <t>GUTSCHEIN Onlineaktion</t>
  </si>
  <si>
    <t>AT + DE - Versandkosten WEKA - AB WERK DE</t>
  </si>
  <si>
    <t>Bedienungsanleitung Sandfilteranlage LISBOA</t>
  </si>
  <si>
    <t>Edelstahl - Siebeinschub Skimmer V4A</t>
  </si>
  <si>
    <t>LEIHGERÄT Dolphin SUPREME M5 PRO - M500 - PVC-Bürste</t>
  </si>
  <si>
    <t>Blende ohne Flansch, Dichtung und Schrauben, weiß, zu Slim Skimmer (456176)</t>
  </si>
  <si>
    <t>Flansch mit Blende und Schrauben, ohne Dichtung, anthrazit zu Skimmer (458382A)</t>
  </si>
  <si>
    <t>Dolphin - Trafo Bio mit Timer für Dolphin Supreme Bio und Dolphin Supreme M500</t>
  </si>
  <si>
    <t>Dolphin - Führungsrad zu Primus Junior</t>
  </si>
  <si>
    <t>Dolphin - Trafo IOT 120W für S300i</t>
  </si>
  <si>
    <t>Skimmerschaft rund und Deckel weiß zu Skimmer</t>
  </si>
  <si>
    <t>Vaumstrip kit (10 Stück) für Dolphin</t>
  </si>
  <si>
    <t>Rückschlagklappe für Dolphin</t>
  </si>
  <si>
    <t>ABVERKAUF - PROFLEX Rollabdeckplane 726 x 327 - HELLBLAU</t>
  </si>
  <si>
    <t>LEIHGERÄT Dolphin - Trafo E10,E20,S200</t>
  </si>
  <si>
    <t>Lüfterrad und Lüfterhaube f. 0,75 kW - Torpedo Pumpe</t>
  </si>
  <si>
    <t>AirCover-Reparaturset - adria blau</t>
  </si>
  <si>
    <t>Flansch mit Blende und Schrauben, ohne Dichtung, weiß zu Skimmer (04307)</t>
  </si>
  <si>
    <t>PC Board für PHP10</t>
  </si>
  <si>
    <t>Ausstellungstück Dolphin X90</t>
  </si>
  <si>
    <t>Ausstellungstück Dolphin X70</t>
  </si>
  <si>
    <t>Ausstellungstück Dolphin S300i</t>
  </si>
  <si>
    <t>Ausstellungstück Dolphin S200</t>
  </si>
  <si>
    <t>Ausstellungstück Dolphin Junior</t>
  </si>
  <si>
    <t>Ausstellungstück Dolphin E10</t>
  </si>
  <si>
    <t>Filterdeckel transparent zu Filterkessel Europa</t>
  </si>
  <si>
    <t>Wassereinlauftrichter zu Filterkessel Europa</t>
  </si>
  <si>
    <t>Schutzschalter ink.Schutzhaube zu Niagara 150 / 1,12 KW</t>
  </si>
  <si>
    <t>ABVERKAUF - INNENHÜLLE Rundbecken PVC 0,8mm ø5,00m H 150 cm - SAND</t>
  </si>
  <si>
    <t>ABVERKAUF - GeoBubble 700 x 350 Eckig - blau/schwarz, 400my</t>
  </si>
  <si>
    <t>ABVERKAUF - PVC Abdeckplane RUND 350 - GRAU</t>
  </si>
  <si>
    <t>ABVERKAUF - PVC Abdeckplane Oval 7,73 x 3,60 - GRAU</t>
  </si>
  <si>
    <t>ABVERKAUF - PEB 200gr Abdeckplane ECKIG 1000 x 600 cm</t>
  </si>
  <si>
    <t>ABVERKAUF SAWOTEC Saunaofen Scandia 8,0 kW mit integrierter Steuerung (1 Karton)</t>
  </si>
  <si>
    <t>ABVERKAUF - Solarmatte ECKIG 6,0 x 3,0 blau, 400my, gefertigt</t>
  </si>
  <si>
    <t>ABVERKAUF - Solarmatte ECKIG 9,28 x 2,43 blau, 400my, gefertigt</t>
  </si>
  <si>
    <t>ABVERKAUF - Solarmatte RUND 360 cm blau, 400my, gefertigt</t>
  </si>
  <si>
    <t>ABVERKAUF - Solarmatte RUND 500 cm blau, 500my, gefertigt</t>
  </si>
  <si>
    <t>ABVERKAUF - CABRIO DOME 550 cm - RUND, schmaler Handlauf</t>
  </si>
  <si>
    <t>ABVERKAUF - CABRIO DOME 600 cm - RUND, schmaler Handlauf inkl. Befestigungsgarnitur</t>
  </si>
  <si>
    <t>ABVERKAUF - FP-Winterabdeckplane aus PEB für Rundbecken Fun Ø 1000 cm</t>
  </si>
  <si>
    <t>ABVERKAUF Einhänge - Edelstahlleiter WEIT, 4-stufig</t>
  </si>
  <si>
    <t>ABVERKAUF - INNENHÜLLE Halboval PVC 0,8mm, ø6,0x3,0 m, H 150 cm - marmorweiß</t>
  </si>
  <si>
    <t>ABVERKAUF - INNENHÜLLE Rundbecken PVC 0,8mm ø4,50m H 120 cm - HELLBLAU</t>
  </si>
  <si>
    <t>ABVERKAUF - INNENHÜLLE Ovalb. PVC 0,8mm, ø5,30x3,20m, H 150 cm, BLAU</t>
  </si>
  <si>
    <t>ABVERKAUF - Aufblasbare Haube - ECKIG 4,50 x 3,0 m</t>
  </si>
  <si>
    <t>ABVERKAUF - Aufblasbare Haube - Rund 4,39 m GRAU</t>
  </si>
  <si>
    <t>Ausstellungstück POOLVOLTAIK - Photovoltaik Modul 300 Watt</t>
  </si>
  <si>
    <t>Ausstellungstück POOLVOLTAIK - Bügel für Bodenmontage</t>
  </si>
  <si>
    <t>Ausstellungstück SPECK Pumpe Magic II / 6 - 6m3/h - 8mWs - passend zu Filterkessel d 400 mm</t>
  </si>
  <si>
    <t>Ausstellungstück SPECK-Pumpe BADU TOP II (Bettar) 12 - 230 Volt - ca. 11 m³/h</t>
  </si>
  <si>
    <t>Ausstellungstück Poolpumpe TORPEDO 75 - 230 Volt - SA075M</t>
  </si>
  <si>
    <t>Ausstellungstück GEGENSTROMPUMPE 2,9 KW - 400 V, 7,3A - 78 m3/h / 4 mWS</t>
  </si>
  <si>
    <t>Ausstellungstück Poolpumpe NIAGARA 150 - 21,5 m3/h - 8 m WS, 1,12 kW - 230 Volt</t>
  </si>
  <si>
    <t>Ausstellungstück STA-RITE Pumpe 5P2RC-1 - 8 m3/h - 230 V</t>
  </si>
  <si>
    <t>Ausstellungstück PVC - Ü-Nippel D50/DA63 - 2 Zoll Außengewinde</t>
  </si>
  <si>
    <t>Ausstellungstück PVC - Kreuz DA50</t>
  </si>
  <si>
    <t>Ausstellungstück PVC - Winkel 45° D50</t>
  </si>
  <si>
    <t>Ausstellungstück PVC - Winkel 90° Klebe D50 - 1 1/2 " AG</t>
  </si>
  <si>
    <t>Ausstellungstück PVC - Bogen 90° D50</t>
  </si>
  <si>
    <t>Ausstellungstück PVC - Übergangsstück - Klebemuffe D50 - 1,5 Zoll IG</t>
  </si>
  <si>
    <t>Ausstellungstück PVC - Ü-Nippel DA50 - 6/4 Zoll Außengewinde</t>
  </si>
  <si>
    <t>Ausstellungstück PVC - T-Stück 90° D50</t>
  </si>
  <si>
    <t>Ausstellungstück PVC - T-Stück 90° D63</t>
  </si>
  <si>
    <t>Ausstellungstück Reduktion DA63 / D50</t>
  </si>
  <si>
    <t>Ausstellungstück PVC - Muffe D63</t>
  </si>
  <si>
    <t>Ausstellungstück PVC - Winkel 90° D50</t>
  </si>
  <si>
    <t>Ausstellungstück PVC - Winkel 90° D63</t>
  </si>
  <si>
    <t>Ausstellungstück PVC - Rückschlagventil D50 mit 3/4 IG für Ablassventil</t>
  </si>
  <si>
    <t>Ausstellungstück PVC - Bogen 90° D63</t>
  </si>
  <si>
    <t>Ausstellungstück D63!! - PVC - Kugelhahn D63</t>
  </si>
  <si>
    <t>Ausstellungstück PVC - T-Stück 45° D63</t>
  </si>
  <si>
    <t>Ausstellungstück PVC - Kugelhahn D50</t>
  </si>
  <si>
    <t>Ausstellungstück PVC - Rückschlagventil D63</t>
  </si>
  <si>
    <t>Ausstellungstück PVC - Reduktion DA90/75</t>
  </si>
  <si>
    <t>Ausstellungstück PVC - Winkel 90° D75</t>
  </si>
  <si>
    <t>Ausstellungstück PVC - Winkel 45° D75</t>
  </si>
  <si>
    <t>Ausstellungstück PVC - Verschraubung D75 / D75</t>
  </si>
  <si>
    <t>Ausstellungstück PVC - Bogen 90° D75</t>
  </si>
  <si>
    <t>Ausstellungstück PVC - T-Stück 90° D75</t>
  </si>
  <si>
    <t>Ausstellungstück PVC - Kugelhahn D75</t>
  </si>
  <si>
    <t>Ausstellungstück Blue Lagoon UV-C Tech 40.000 / 40 Watt</t>
  </si>
  <si>
    <t>Ausstellungstück ANTHRAZIT !!!! ASTRAL Einbauskimmer (in der Mauer)</t>
  </si>
  <si>
    <t>Ausstellungstück ASTRAL Einbauskimmer</t>
  </si>
  <si>
    <t>Ausstellungstück ASTRAL Weithalsskimmer III, Saugöffnung 37x16 cm, Tiefe 580 mm</t>
  </si>
  <si>
    <t>Ausstellungstück ASTRAL Einbauskimmer II, Saugöffnung 21x15 cm, Tiefe 510 mm</t>
  </si>
  <si>
    <t>Ausstellungstück ASTRAL - Oberflächenabsauger SLIM 500 KS</t>
  </si>
  <si>
    <t>Ausstellungstück Einhängeskimmer-Set, verklebt (keine Kartusche inkludiert)</t>
  </si>
  <si>
    <t>Ausstellungstück OCEAN Einbauskimmer</t>
  </si>
  <si>
    <t>Ausstellungstück NEPTUN Oberflächenabsauger - ABS, Tiefe nur 245 mm.</t>
  </si>
  <si>
    <t>Ausstellungstück Standardskimmer - Stahlwandpool inkl. Einlaufdüse (A-050-B)</t>
  </si>
  <si>
    <t>Ausstellungstück ASTRAL Bodeneinlaufdüse - für Folienbecken - mengenverstellbar und verschließbar, Anschluss: 2" AG / Klebemuffe 50 mm</t>
  </si>
  <si>
    <t>Ausstellungstück PREMIUM Einlaufdüse 18 mm - ABS</t>
  </si>
  <si>
    <t>Ausstellungstück PREMIUM Mauerdurchführung Lang 250 mm - ABS</t>
  </si>
  <si>
    <t>Ausstellungstück TITAN Wärmetauscher D-TWT 35 / 40 kW</t>
  </si>
  <si>
    <t>Ausstellungstück V4A Heizungswärmetauscher HWT 35 / 40 KW</t>
  </si>
  <si>
    <t>Ausstellungstück Elektrowärmetauscher Easy 3 kW</t>
  </si>
  <si>
    <t>Ausstellungstück 18 kW - Elektrowärmetauscher V4A, D-EWT, 400 V</t>
  </si>
  <si>
    <t>Ausstellungstück LED LAMPE FLACH - RGB mit Fernbedienung (ohne Einbauzubehör)</t>
  </si>
  <si>
    <t>Ausstellungstück Verteilerdose - Kabeldose für Scheinwerfer</t>
  </si>
  <si>
    <t>Ausstellungstück Ersatzbirne für Scheinwerfer 12 Volt / 300 Watt PAR 56</t>
  </si>
  <si>
    <t>Ausstellungstück LED-RGB Ersatzlampe (PAR56) für Einbauscheinwerfer inkl. FB</t>
  </si>
  <si>
    <t>Ausstellungstück AKTION - LED-Lampe (PAR56) WEISS, ABS-Gehäuse</t>
  </si>
  <si>
    <t>Ausstellungstück Akku LED Beleuchtung - WEISS</t>
  </si>
  <si>
    <t>Ausstellungstück Akku LED Beleuchtung - RGB</t>
  </si>
  <si>
    <t>Ausstellungstück BOMBA Einbautopf zu GSA - inkl. Flansch, Dichtungen, Schrauben</t>
  </si>
  <si>
    <t>Ausstellungstück BOMBA Sichtteil zu Einbautopf f. Gegenstromanlage (im Becken)</t>
  </si>
  <si>
    <t>Ausstellungstück Pneum. Steuerung f. Pumpe 4,0 kW / 400 V - 9 - 14 Ampere</t>
  </si>
  <si>
    <t>Ausstellungstück GEGENSTROMPUMPE 2,2 KW - 230 Volt, 8,6 A / 63 m3 / 4mWs</t>
  </si>
  <si>
    <t>Ausstellungstück Luftventile 3/8" - Luftansaugung (Rückschlagventil)</t>
  </si>
  <si>
    <t>Ausstellungstück Filtersteuerung MAXI 230 Volt - mit Trafo 600 VA, FI 30mA, Zeitu</t>
  </si>
  <si>
    <t>Ausstellungstück Filtersteuerung MINI, 230 Volt (mit Zeituhr, 30 mA FI)</t>
  </si>
  <si>
    <t>Ausstellungstück SET! Salz &amp; PH Anlage</t>
  </si>
  <si>
    <t>Ausstellungstück ASTRAL Edelstahlblende für SLIM Skimmer 500 V4A</t>
  </si>
  <si>
    <t>Ausstellungstück Wasserstandsregler mechanisch - für Beton-, Folien und Fliese.</t>
  </si>
  <si>
    <t>Ausstellungstück ASTRAL Bodenablauf Kunststoff - Höhe 120 mm</t>
  </si>
  <si>
    <t>Ausstellungstück PREMIUM Bodenablauf / ABS f. Folie (inkl. Reduktion.63/50)</t>
  </si>
  <si>
    <t>Ausstellungstück ANTHRAZIT !! - PREMIUM Bodenablauf Nur Blende/Gitter</t>
  </si>
  <si>
    <t>Ausstellungstück ANTHRAZIT!! - PREMIUM Einlaufdüse 18 mm</t>
  </si>
  <si>
    <t>Ausstellungstück PREMIUM Flanschsatz Kunststoff - ABS</t>
  </si>
  <si>
    <t>Ausstellungstück Überwinterungsstopfen 1 1/2 mit O-Ring</t>
  </si>
  <si>
    <t>Ausstellungstück Winterstopfen Gummi - NW 42 - 50 mm AS</t>
  </si>
  <si>
    <t>Ausstellungstück Verlängerung 3-5 cm zu NEPTUN Bodenablauf/Absaugtopf</t>
  </si>
  <si>
    <t>Ausstellungstück AirCover-Reparaturset - blau</t>
  </si>
  <si>
    <t>Ausstellungstück Klebemasse 300 cm3 - Kartusche</t>
  </si>
  <si>
    <t>Ausstellungstück POOL MASTIC - 290ml</t>
  </si>
  <si>
    <t>Ausstellungstück Multibond - glasklar. Verfugung- u. Klebemasse, 310 ml</t>
  </si>
  <si>
    <t>Ausstellungstück Reparatur-Set für Schwimmbecken-Folie aus PVC</t>
  </si>
  <si>
    <t>Ausstellungstück MASTIC REPAIR - 2 Komponenten EPOXY</t>
  </si>
  <si>
    <t>Ausstellungstück REPARATUR - STREIFEN</t>
  </si>
  <si>
    <t>Ausstellungstück Pool Leckage Dichtmittel</t>
  </si>
  <si>
    <t>Ausstellungstück Eckprofil 90° - Breite 105 mm, für Folie Modell 3 - per Stk</t>
  </si>
  <si>
    <t>Ausstellungstück Rauchglaskonsolen für Luftpolsterfolien bis max. 4,5 x 8</t>
  </si>
  <si>
    <t>Ausstellungstück SOL+GUARD-Thermofolie 500 my, per m2, transparent - MUSTER</t>
  </si>
  <si>
    <t>Ausstellungstück Eisdruckpolster - 50 x 23 x 5 cm</t>
  </si>
  <si>
    <t>Ausstellungstück POOL SMART Plus - Steuerung für Wärmetauscher</t>
  </si>
  <si>
    <t>Ausstellungstück ASTRAL Rückspülventil 1 1/2 BASIC</t>
  </si>
  <si>
    <t>Ausstellungstück Abdrückarmatur</t>
  </si>
  <si>
    <t>Ausstellungstück 3-Wege-Motorstellantrieb D50 - 230 Volt</t>
  </si>
  <si>
    <t>Ausstellungstück PVC - 3-Wege Kugelhahn D50</t>
  </si>
  <si>
    <t>Ausstellungstück Poolpumpe TORPEDO 50 - 230 Volt - SA050M</t>
  </si>
  <si>
    <t>Ausstellungstück Wassersack - Länge 200 cm, 15 cm Durchmesser, schwarz</t>
  </si>
  <si>
    <t>Ausstellungstück Solardusche TONGA - 25 lt. Solartank, Glasfront schwarz/edelstahl</t>
  </si>
  <si>
    <t>Ausstellungstück SET Pumpenvergleich</t>
  </si>
  <si>
    <t>Ausstellungstück WUNDER-STONE- ISOLIERSTEIN PS 50 +-10% Toleranz - SET</t>
  </si>
  <si>
    <t>Ausstellungstück WUNDER-STONE ENDSCHUBER</t>
  </si>
  <si>
    <t>Ausstellungstück POOLRIPP Rippenrohrkollektor</t>
  </si>
  <si>
    <t>Ausstellungstück SET Poolaufbau</t>
  </si>
  <si>
    <t>Ausstellungstück Sandfilteranlage LISBOA 500 - mit TORPEDO 100</t>
  </si>
  <si>
    <t>Ausstellungstück Fibalon rope 3D - Filtermaterial</t>
  </si>
  <si>
    <t>Ausstellungstück LISBOA Sandfilterkessel FS-600 - Polyester, ohne 6-Wegeventil</t>
  </si>
  <si>
    <t>Ausstellungstück LISBOA Sandfilterkessel FS-750 - Polyester, ohne 6-Wegeventil - HÖHE 120 CM</t>
  </si>
  <si>
    <t>Ausstellungstück Schnellentlüfter SET für Solaranlage</t>
  </si>
  <si>
    <t>Ausstellungstück ISO-MASSIV BIGSTONE PS 40 +-10% Toleranz - GERADE - bei Setkauf!</t>
  </si>
  <si>
    <t>Ausstellungstück ISO-MASSIV - ISOLIERPLATTE PS 50 +-10% Toleranz (100x50x5cm) Bodenisolierung, trittfest</t>
  </si>
  <si>
    <t>Ausstellungstück Schwalldusche Nevada / Bali - 30m3/h</t>
  </si>
  <si>
    <t>Ausstellungstück Solardusche TRINIDAD - 25 lt. Solartank, Edelstahlfront</t>
  </si>
  <si>
    <t>Ausstellungstück Mobile Aufrollvorrichtung (Edelstahl - Alu) - bis 550 cm Breite</t>
  </si>
  <si>
    <t>Ausstellungstück Rollabdeckplane auf Maß per m2 - ca. 80 cm Stangenabstand - MUSTER</t>
  </si>
  <si>
    <t>Ausstellungstück ROLLTROTT 2 - Eigenantrieb-Motorsystem</t>
  </si>
  <si>
    <t>Ausstellungstück Kurbel und Getriebe 1:3 - für Rollabdeckplane und Rollschutz (Dorn 13 x 13 mm)</t>
  </si>
  <si>
    <t>Ausstellungstück GRANIT versch. Sorten - MUSTER</t>
  </si>
  <si>
    <t>Ausstellungstück SpaBalancer - biologische Wasserpflege für Whirlpool</t>
  </si>
  <si>
    <t>Ausstellungstück SpaBalancer - UltraShock</t>
  </si>
  <si>
    <t>Ausstellungstück Catfish Ultra - (Schmutzsauger mit Akku)</t>
  </si>
  <si>
    <t>Ausstellungstück Bodensaugbürste Luxus - mit seitlichen Bürsten</t>
  </si>
  <si>
    <t>Ausstellungstück Fibalon compact PRO - für Whirlpools</t>
  </si>
  <si>
    <t>Ausstellungstück HIGH LEVEL POOL - MUSTER</t>
  </si>
  <si>
    <t>Ausstellungstück MULTI CYCLONE PLUS - inkl. Kartuschenfilter - Zentrifugale Wasserfiltration</t>
  </si>
  <si>
    <t>Ausstellungstück Poolpumpe TORPEDO 33 - 230 Volt - SA033M</t>
  </si>
  <si>
    <t>Ausstellungstück Sole-Aqua Premium - Verdampfertopf beige</t>
  </si>
  <si>
    <t>Ausstellungstück Whirlpool - BLUE CONNECT Plus</t>
  </si>
  <si>
    <t>Ausstellungstück SpaBalancer - Teststreifen</t>
  </si>
  <si>
    <t>Ausstellungstück Saunafass - Fass-Sauna - KAPRUN</t>
  </si>
  <si>
    <t>Ausstellungstück Set Edelstahl, 2-teilig</t>
  </si>
  <si>
    <t>Ausstellungstück Whirlpool CUBE ERGO - Graphitgrau</t>
  </si>
  <si>
    <t>Ausstellungstück Whirlpool PULSE</t>
  </si>
  <si>
    <t>Ausstellungstück Kombiofen Bi-O Therme 9,0 KW, 400 Volt</t>
  </si>
  <si>
    <t>Ausstellungstück Whirlpool QUANTUM</t>
  </si>
  <si>
    <t>Ausstellungstück Whirlpool TOUCH</t>
  </si>
  <si>
    <t>Ausstellungstück Whirlpool ESSENCE</t>
  </si>
  <si>
    <t>Ausstellungstück Whirlpool SUITE SPA</t>
  </si>
  <si>
    <t>Ausstellungstück Infrarotkabine Hinterglemm</t>
  </si>
  <si>
    <t>Ausstellungstück Infrarotkabine Obertauern</t>
  </si>
  <si>
    <t>Ausstellungstück Whirlpool - FLORAL ESSENCE Aromatherapie</t>
  </si>
  <si>
    <t>Ausstellungstück Whirlpool HOME SPA - Weiss</t>
  </si>
  <si>
    <t>Ausstellungstück ROTLICHT NOVUM Infrabox - Weiss</t>
  </si>
  <si>
    <t>Ausstellungstück LED Farblichtgerät FL 630 RC - Fernbedienung u. Dimmer</t>
  </si>
  <si>
    <t>Ausstellungstück SET Infrarotstrahler versch. Sorten - MUSTER</t>
  </si>
  <si>
    <t>Ausstellungstück DIMMER 1300 - 3 - Kombinierte Steuerung für Leistungs- und Zeitregelung für 3 Strahler</t>
  </si>
  <si>
    <t>Ausstellungstück Schutzgitter aus Holz für VSB Strahler</t>
  </si>
  <si>
    <t>Ausstellungstück SET - OPEN Polycarbonat-Lamellen 83 mm - MUSTER</t>
  </si>
  <si>
    <t>Ausstellungstück ECK - Einstelltreppe FLEXIBLE, Farbe WEISS</t>
  </si>
  <si>
    <t>Ausstellungstück Handlauf zu Einstelltreppe inkl. Montageset</t>
  </si>
  <si>
    <t>Ausstellungstück Einhänge - Edelstahlleiter ENG 3-stufig</t>
  </si>
  <si>
    <t>Ausstellungstück WEKA Holzbecken - MUSTER</t>
  </si>
  <si>
    <t>Ausstellungstück aufblasbare Hauben - MUSTER</t>
  </si>
  <si>
    <t>Ausstellungstück Gebläsepumpe für aufblasbare Haube</t>
  </si>
  <si>
    <t>Ausstellungstück WPC Holzpool VIERECK - Ebensee</t>
  </si>
  <si>
    <t>Ausstellungstück WPC Holzpool TECHNIK SET - MUSTER</t>
  </si>
  <si>
    <t>ABVERKAUF WPC Holzpool Filteranlage FS300 SET</t>
  </si>
  <si>
    <t>Ausstellungstück Poolpumpe Hayward - 230 Volt</t>
  </si>
  <si>
    <t>+49 851 20 42 824</t>
  </si>
  <si>
    <t>POOLDOKTOR Handels GmbH, Kotzinastrasse 15 - 4030 Linz, Österreich - FN 256113 m - AT68 3800 0000 0089 2687</t>
  </si>
  <si>
    <t>%%%  AKTION 2023 - wir liefern ihren POOLRIPP Solarabsorber FRACHTFREI nach AT + DE  %%%</t>
  </si>
  <si>
    <t>HIGH-LEVEL-POOL-SET-1-ECKIG-500x300x150-EINSEITIGER-UEBERLAUFPOOL</t>
  </si>
  <si>
    <t>HIGH-LEVEL-POOL-SET-2-ECKIG-600x300x150-EINSEITIGER-UEBERLAUFPOOL</t>
  </si>
  <si>
    <t>HIGH-LEVEL-POOL-SET-3-ECKIG-700x350x150-EINSEITIGER-UEBERLAUFPOOL</t>
  </si>
  <si>
    <t>HIGH-LEVEL-POOL-SET-4-ECKIG-800x400x150-EINSEITIGER-UEBERLAUFPOOL</t>
  </si>
  <si>
    <t>HIGH-LEVEL-POOL-SET-5-ECKIG-1000x500x150-EINSEITIGER-UEBERLAUFPOOL</t>
  </si>
  <si>
    <t>Aluminium Handlaufpaket OVALBECKEN 1100 x 550 cm</t>
  </si>
  <si>
    <t>Handlaufpaket OVALBECKEN 1030 x 500 cm / blau</t>
  </si>
  <si>
    <t>PP-Pool - ECO (5/5mm) - 400 x 200 x 150 - Skimmerbecken</t>
  </si>
  <si>
    <t>PP-Pool - ECO (5/5mm) - 400 x 300 x 150 - Skimmerbecken</t>
  </si>
  <si>
    <t>PP-Pool - ECO (5/5mm) - 500 x 300 x 150 - Skimmerbecken</t>
  </si>
  <si>
    <t>PP-Pool - ECO (5/5mm) - 600 x 300 x 150 - Skimmerbecken</t>
  </si>
  <si>
    <t>PP-Pool - ECO (5/5mm) - 700 x 300 x 150 - Skimmerbecken</t>
  </si>
  <si>
    <t>PP-Pool - ECO (5/5mm) - 800 x 300 x 150 - Skimmerbecken</t>
  </si>
  <si>
    <t>PP-Pool - ECO (5/5mm) - 900 x 300 x 150 - Skimmerbecken</t>
  </si>
  <si>
    <t>PP-Pool - ECO (5/5mm) - 980 x 300 x 150 - Skimmerbecken</t>
  </si>
  <si>
    <t>PP-Pool - ECO (5/5mm) - 500 x 350 x 150 - Skimmerbecken</t>
  </si>
  <si>
    <t>PP-Pool - ECO (5/5mm) - 600 x 350 x 150 - Skimmerbecken</t>
  </si>
  <si>
    <t>PP-Pool - ECO (5/5mm) - 700 x 350 x 150 - Skimmerbecken</t>
  </si>
  <si>
    <t>PP-Pool - ECO (5/5mm) - 800 x 350 x 150 - Skimmerbecken</t>
  </si>
  <si>
    <t>PP-Pool - ECO (5/5mm) - 900 x 350 x 150 - Skimmerbecken</t>
  </si>
  <si>
    <t>PP-Pool - ECO (5/5mm) - 980 x 350 x 150 - Skimmerbecken</t>
  </si>
  <si>
    <t>MINIPOOL aus PP - (8/10mm) - 320 x 220 x 120 - Skimmerbecken</t>
  </si>
  <si>
    <t>PP-Pool - PREMIUM (5/8mm) - 400 x 200 x 150 - Skimmerbecken</t>
  </si>
  <si>
    <t>PP-Pool - PREMIUM (5/8mm) - 400 x 300 x 150 - Skimmerbecken</t>
  </si>
  <si>
    <t>PP-Pool - PREMIUM (5/8mm) - 500 x 300 x 150 - Skimmerbecken</t>
  </si>
  <si>
    <t>PP-Pool - PREMIUM (5/8mm) - 600 x 300 x 150 - Skimmerbecken</t>
  </si>
  <si>
    <t>PP-Pool - PREMIUM (5/8mm) - 700 x 300 x 150 - Skimmerbecken</t>
  </si>
  <si>
    <t>PP-Pool - PREMIUM (5/8mm) - 800 x 300 x 150 - Skimmerbecken</t>
  </si>
  <si>
    <t>PP-Pool - PREMIUM (5/8mm) - 900 x 300 x 150 - Skimmerbecken</t>
  </si>
  <si>
    <t>PP-Pool - PREMIUM (5/8mm) - 980 x 300 x 150 - Skimmerbecken</t>
  </si>
  <si>
    <t>PP-Pool - PREMIUM (5/8mm) - 500 x 350 x 150 - Skimmerbecken</t>
  </si>
  <si>
    <t>PP-Pool - PREMIUM (5/8mm) - 600 x 350 x 150 - Skimmerbecken</t>
  </si>
  <si>
    <t>PP-Pool - PREMIUM (5/8mm) - 700 x 350 x 150 - Skimmerbecken</t>
  </si>
  <si>
    <t>PP-Pool - PREMIUM (5/8mm) - 800 x 350 x 150 - Skimmerbecken</t>
  </si>
  <si>
    <t>PP-Pool - PREMIUM (5/8mm) - 900 x 350 x 150 - Skimmerbecken</t>
  </si>
  <si>
    <t>PP-Pool - PREMIUM (5/8mm) - 980 x 350 x 150 - Skimmerbecken</t>
  </si>
  <si>
    <t>PP-Pool - THERMO (5/8mm) - 400 x 200 x 150 - Skimmerbecken</t>
  </si>
  <si>
    <t>PP-Pool - THERMO (5/8mm) - 400 x 300 x 150 - Skimmerbecken</t>
  </si>
  <si>
    <t>PP-Pool - THERMO (5/8mm) - 500 x 300 x 150 - Skimmerbecken</t>
  </si>
  <si>
    <t>PP-Pool - THERMO (5/8mm) - 600 x 300 x 150 - Skimmerbecken</t>
  </si>
  <si>
    <t>PP-Pool - THERMO (5/8mm) - 700 x 300 x 150 - Skimmerbecken</t>
  </si>
  <si>
    <t>PP-Pool - THERMO (5/8mm) - 800 x 300 x 150 - Skimmerbecken</t>
  </si>
  <si>
    <t>PP-Pool - THERMO (5/8mm) - 900 x 300 x 150 - Skimmerbecken</t>
  </si>
  <si>
    <t>PP-Pool - THERMO (5/8mm) - 950 x 300 x 150 - Skimmerbecken</t>
  </si>
  <si>
    <t>PP-Pool - THERMO (5/8mm) - 500 x 330 x 150 - Skimmerbecken</t>
  </si>
  <si>
    <t>PP-Pool - THERMO (5/8mm) - 600 x 330 x 150 - Skimmerbecken</t>
  </si>
  <si>
    <t>PP-Pool - THERMO (5/8mm) - 700 x 330 x 150 - Skimmerbecken</t>
  </si>
  <si>
    <t>PP-Pool - THERMO (5/8mm) - 800 x 330 x 150 - Skimmerbecken</t>
  </si>
  <si>
    <t>PP-Pool - THERMO (5/8mm) - 900 x 330 x 150 - Skimmerbecken</t>
  </si>
  <si>
    <t>PP-Pool - THERMO (5/8mm) - 950 x 330 x 150 - Skimmerbecken</t>
  </si>
  <si>
    <t>PP-Pool - ELITE (8/12mm) - 400 x 200 x 150 - Skimmerbecken</t>
  </si>
  <si>
    <t>PP-Pool - ELITE (8/12mm) - 400 x 300 x 150 - Skimmerbecken</t>
  </si>
  <si>
    <t>PP-Pool - ELITE (8/12mm) - 500 x 300 x 150 - Skimmerbecken</t>
  </si>
  <si>
    <t>PP-Pool - ELITE (8/12mm) - 600 x 300 x 150 - Skimmerbecken</t>
  </si>
  <si>
    <t>PP-Pool - ELITE (8/12mm) - 700 x 300 x 150 - Skimmerbecken</t>
  </si>
  <si>
    <t>PP-Pool - ELITE (8/12mm) - 800 x 300 x 150 - Skimmerbecken</t>
  </si>
  <si>
    <t>PP-Pool - ELITE (8/12mm) - 900 x 300 x 150 - Skimmerbecken</t>
  </si>
  <si>
    <t>PP-Pool - ELITE (8/12mm) - 980 x 300 x 150 - Skimmerbecken</t>
  </si>
  <si>
    <t>PP-Pool - ELITE (8/12mm) - 500 x 350 x 150 - Skimmerbecken</t>
  </si>
  <si>
    <t>PP-Pool - ELITE (8/12mm) - 600 x 350 x 150 - Skimmerbecken</t>
  </si>
  <si>
    <t>PP-Pool - ELITE (8/12mm) - 700 x 350 x 150 - Skimmerbecken</t>
  </si>
  <si>
    <t>PP-Pool - ELITE (8/12mm) - 800 x 350 x 150 - Skimmerbecken</t>
  </si>
  <si>
    <t>PP-Pool - ELITE (8/12mm) - 900 x 350 x 150 - Skimmerbecken</t>
  </si>
  <si>
    <t>PP-Pool - ELITE (8/12mm) - 980 x 350 x 150 - Skimmerbecken</t>
  </si>
  <si>
    <t>PP-Pool - ELITE 22 (8/12mm) - 400 x 200 x 150 - Skimmerbecken</t>
  </si>
  <si>
    <t>PP-Pool - ELITE 22 (8/12mm) - 400 x 300 x 150 - Skimmerbecken</t>
  </si>
  <si>
    <t>PP-Pool - ELITE 22 (8/12mm) - 500 x 300 x 150 - Skimmerbecken</t>
  </si>
  <si>
    <t>PP-Pool - ELITE 22 (8/12mm) - 600 x 300 x 150 - Skimmerbecken</t>
  </si>
  <si>
    <t>PP-Pool - ELITE 22 (8/12mm) - 700 x 300 x 150 - Skimmerbecken</t>
  </si>
  <si>
    <t>PP-Pool - ELITE 22 (8/12mm) - 800 x 300 x 150 - Skimmerbecken</t>
  </si>
  <si>
    <t>PP-Pool - ELITE 22 (8/12mm) - 900 x 300 x 150 - Skimmerbecken</t>
  </si>
  <si>
    <t>PP-Pool - ELITE 22 (8/12mm) - 980 x 300 x 150 - Skimmerbecken</t>
  </si>
  <si>
    <t>PP-Pool - ELITE 22 (8/12mm) - 500 x 350 x 150 - Skimmerbecken</t>
  </si>
  <si>
    <t>PP-Pool - ELITE 22 (8/12mm) - 600 x 350 x 150 - Skimmerbecken</t>
  </si>
  <si>
    <t>PP-Pool - ELITE 22 (8/12mm) - 700 x 350 x 150 - Skimmerbecken</t>
  </si>
  <si>
    <t>PP-Pool - ELITE 22 (8/12mm) - 800 x 350 x 150 - Skimmerbecken</t>
  </si>
  <si>
    <t>PP-Pool - ELITE 22 (8/12mm) - 900 x 350 x 150 - Skimmerbecken</t>
  </si>
  <si>
    <t>PP-Pool - ELITE 22 (8/12mm) - 980 x 350 x 150 - Skimmerbecken</t>
  </si>
  <si>
    <t>PP-Pool - ECO (5/5mm) - 400 x 300 x 150 - Überlaufpool</t>
  </si>
  <si>
    <t>PP-Pool - ECO (5/5mm) - 500 x 300 x 150 - Überlaufpool</t>
  </si>
  <si>
    <t>PP-Pool - ECO (5/5mm) - 600 x 300 x 150 - Überlaufpool</t>
  </si>
  <si>
    <t>PP-Pool - ECO (5/5mm) - 700 x 300 x 150 - Überlaufpool</t>
  </si>
  <si>
    <t>PP-Pool - ECO (5/5mm) - 800 x 300 x 150 - Überlaufpool</t>
  </si>
  <si>
    <t>PP-Pool - ECO (5/5mm) - 900 x 300 x 150 - Überlaufpool</t>
  </si>
  <si>
    <t>PP-Pool - ECO (5/5mm) - 940 x 300 x 150 - Überlaufpool</t>
  </si>
  <si>
    <t>PP-Pool - ECO (5/5mm) - 600 x 330 x 150 - Überlaufpool</t>
  </si>
  <si>
    <t>PP-Pool - ECO (5/5mm) - 700 x 330 x 150 - Überlaufpool</t>
  </si>
  <si>
    <t>PP-Pool - ECO (5/5mm) - 800 x 330 x 150 - Überlaufpool</t>
  </si>
  <si>
    <t>PP-Pool - ECO (5/5mm) - 900 x 330 x 150 - Überlaufpool</t>
  </si>
  <si>
    <t>PP-Pool - ECO (5/5mm) - 940 x 330 x 150 - Überlaufpool</t>
  </si>
  <si>
    <t>PP-Pool - PREMIUM (5/8mm) - 400 x 300 x 150 - Überlaufpool</t>
  </si>
  <si>
    <t>PP-Pool - PREMIUM (5/8mm) - 500 x 300 x 150 - Überlaufpool</t>
  </si>
  <si>
    <t>PP-Pool - PREMIUM (5/8mm) - 600 x 300 x 150 - Überlaufpool</t>
  </si>
  <si>
    <t>PP-Pool - PREMIUM (5/8mm) - 700 x 300 x 150 - Überlaufpool</t>
  </si>
  <si>
    <t>PP-Pool - PREMIUM (5/8mm) - 800 x 300 x 150 - Überlaufpool</t>
  </si>
  <si>
    <t>PP-Pool - PREMIUM (5/8mm) - 900 x 300 x 150 - Überlaufpool</t>
  </si>
  <si>
    <t>PP-Pool - PREMIUM (5/8mm) - 940 x 300 x 150 - Überlaufpool</t>
  </si>
  <si>
    <t>PP-Pool - PREMIUM (5/8mm) - 600 x 330 x 150 - Überlaufpool</t>
  </si>
  <si>
    <t>PP-Pool - PREMIUM (5/8mm) - 700 x 330 x 150 - Überlaufpool</t>
  </si>
  <si>
    <t>PP-Pool - PREMIUM (5/8mm) - 800 x 330 x 150 - Überlaufpool</t>
  </si>
  <si>
    <t>PP-Pool - PREMIUM (5/8mm) - 900 x 330 x 150 - Überlaufpool</t>
  </si>
  <si>
    <t>PP-Pool - PREMIUM (5/8mm) - 940 x 330 x 150 - Überlaufpool</t>
  </si>
  <si>
    <t>PP-Pool - ELITE (8/12mm) - 400 x 300 x 150 - Überlaufpool</t>
  </si>
  <si>
    <t>PP-Pool - ELITE (8/12mm) - 500 x 300 x 150 - Überlaufpool</t>
  </si>
  <si>
    <t>PP-Pool - ELITE (8/12mm) - 600 x 300 x 150 - Überlaufpool</t>
  </si>
  <si>
    <t>PP-Pool - ELITE (8/12mm) - 700 x 300 x 150 - Überlaufpool</t>
  </si>
  <si>
    <t>PP-Pool - ELITE (8/12mm) - 800 x 300 x 150 - Überlaufpool</t>
  </si>
  <si>
    <t>PP-Pool - ELITE (8/12mm) - 900 x 300 x 150 - Überlaufpool</t>
  </si>
  <si>
    <t>PP-Pool - ELITE (8/12mm) - 940 x 300 x 150 - Überlaufpool</t>
  </si>
  <si>
    <t>PP-Pool - ELITE (8/12mm) - 600 x 330 x 150 - Überlaufpool</t>
  </si>
  <si>
    <t>PP-Pool - ELITE (8/12mm) - 700 x 330 x 150 - Überlaufpool</t>
  </si>
  <si>
    <t>PP-Pool - ELITE (8/12mm) - 800 x 330 x 150 - Überlaufpool</t>
  </si>
  <si>
    <t>PP-Pool - ELITE (8/12mm) - 900 x 330 x 150 - Überlaufpool</t>
  </si>
  <si>
    <t>PP-Pool - ELITE (8/12mm) - 940 x 330 x 150 - Überlaufpool</t>
  </si>
  <si>
    <t>PP-Pool - ELITE 22 (8/12mm) - 400 x 300 x 150 - Überlaufpool</t>
  </si>
  <si>
    <t>PP-Pool - ELITE 22 (8/12mm) - 500 x 300 x 150 - Überlaufpool</t>
  </si>
  <si>
    <t>PP-Pool - ELITE 22 (8/12mm) - 600 x 300 x 150 - Überlaufpool</t>
  </si>
  <si>
    <t>PP-Pool - ELITE 22 (8/12mm) - 700 x 300 x 150 - Überlaufpool</t>
  </si>
  <si>
    <t>PP-Pool - ELITE 22 (8/12mm) - 800 x 300 x 150 - Überlaufpool</t>
  </si>
  <si>
    <t>PP-Pool - ELITE 22 (8/12mm) - 900 x 300 x 150 - Überlaufpool</t>
  </si>
  <si>
    <t>PP-Pool - ELITE 22 (8/12mm) - 940 x 300 x 150 - Überlaufpool</t>
  </si>
  <si>
    <t>PP-Pool - ELITE 22 (8/12mm) - 600 x 330 x 150 - Überlaufpool</t>
  </si>
  <si>
    <t>PP-Pool - ELITE 22 (8/12mm) - 700 x 330 x 150 - Überlaufpool</t>
  </si>
  <si>
    <t>PP-Pool - ELITE 22 (8/12mm) - 800 x 330 x 150 - Überlaufpool</t>
  </si>
  <si>
    <t>PP-Pool - ELITE 22 (8/12mm) - 900 x 330 x 150 - Überlaufpool</t>
  </si>
  <si>
    <t>PP-Pool - ELITE 22 (8/12mm) - 940 x 330 x 150 - Überlaufpool</t>
  </si>
  <si>
    <t>FARBE - Polypropylen BLAU - Farbe ohne Aufpreis</t>
  </si>
  <si>
    <t>FARBE - Polypropylen WEISS - Farbe ohne Aufpreis</t>
  </si>
  <si>
    <t>FARBE - Polypropylen HELLGRAU - 5% Aufpreis</t>
  </si>
  <si>
    <t>FARBE - Polypropylen ANTHRAZIT - 20% Aufpreis (nur bei ELITE)</t>
  </si>
  <si>
    <t>TREPPE (ECO,PREMIUM,THERMO) - eckig abgerundet STA5S - 5 Stufen</t>
  </si>
  <si>
    <t>TREPPE (ECO,PREMIUM,THERMO) - eckig abgerundet m. Sitzbank 150cm STH5S - 5 Stufen</t>
  </si>
  <si>
    <t>TREPPE (ECO,PREMIUM,THERMO) - beidseitige Stufen m. Sitzbank STG5S - 5 Stufen</t>
  </si>
  <si>
    <t>TREPPE (ECO,PREMIUM,THERMO) - Aussenrömertreppe abgerundet STD5S - 5 Stufen</t>
  </si>
  <si>
    <t>TREPPE (ECO,PREMIUM,THERMO) - kantig STC5S - 5 Stufen</t>
  </si>
  <si>
    <t>TREPPE (ECO,PREMIUM,THERMO) - eckig kantig STB5S - 5 Stufen</t>
  </si>
  <si>
    <t>TREPPE (ECO,PREMIUM,THERMO) - über die ganze Breitseite STF5S - 5 Stufen</t>
  </si>
  <si>
    <t>TREPPE (ECO,PREMIUM,THERMO) - Aussenrömertreppe eckig STE5S - 5 Stufen</t>
  </si>
  <si>
    <t>TREPPE (ECO,PREMIUM,THERMO) - eckig abgerundet m. Sitzbank volle Breite STI5S - 5 Stufen</t>
  </si>
  <si>
    <t>TREPPE (ECO,PREMIUM,THERMO) - gerade diagonale Eckstufen STJ5S - 5 Stufen</t>
  </si>
  <si>
    <t>TREPPE (ELITE) - eckig SEA5S - 5 Stufen</t>
  </si>
  <si>
    <t>TREPPE (ELITE) - eckig mit Sitzbank SEC5S - 5 Stufen</t>
  </si>
  <si>
    <t>TREPPE (ELITE) - eckig schmal SEB5S - 5 Stufen</t>
  </si>
  <si>
    <t>TREPPE (ELITE) - über die ganze Breitseite SED5S - 5 Stufen</t>
  </si>
  <si>
    <t>TREPPE (ELITE) - Sitzbank für Rolloeinbau STR1</t>
  </si>
  <si>
    <t>TREPPE (ELITE) - Sitzbank mit Treppe für Rolloeinbau Typ1 STR2</t>
  </si>
  <si>
    <t>TREPPE (ELITE) - Sitzbank mit Treppe für Rolloeinbau Typ2 STR3</t>
  </si>
  <si>
    <t>OPTION (ELITE) - Rolloschacht STR4</t>
  </si>
  <si>
    <t>PP-Pool - Transport und Holzversteifung inkl. Schutzabdeckung</t>
  </si>
  <si>
    <t>OPTION (ECO,PREMIUM) - Verstärkung alle 30cm - 7% Aufpreis</t>
  </si>
  <si>
    <t>OPTION (ECO, PREMIUM) - 4cm Isolierung - pro m2 Wandfläche</t>
  </si>
  <si>
    <t>GITTER - für Überlaufpool 400 x 300 (Hell Silber oder Edelstahloptik)</t>
  </si>
  <si>
    <t>GITTER - für Überlaufpool 500 x 300 (Hell Silber oder Edelstahloptik)</t>
  </si>
  <si>
    <t>GITTER - für Überlaufpool 600 x 300 (Hell Silber oder Edelstahloptik)</t>
  </si>
  <si>
    <t>GITTER - für Überlaufpool 700 x 300 (Hell Silber oder Edelstahloptik)</t>
  </si>
  <si>
    <t>GITTER - für Überlaufpool 800 x 300 (Hell Silber oder Edelstahloptik)</t>
  </si>
  <si>
    <t>GITTER - für Überlaufpool 600 x 330 (Hell Silber oder Edelstahloptik)</t>
  </si>
  <si>
    <t>GITTER - für Überlaufpool 700 x 330 (Hell Silber oder Edelstahloptik)</t>
  </si>
  <si>
    <t>GITTER - für Überlaufpool 800 x 330 (Hell Silber oder Edelstahloptik)</t>
  </si>
  <si>
    <t>GITTER - für Überlaufpool 900 x 330 (Hell Silber oder Edelstahloptik)</t>
  </si>
  <si>
    <t>GITTER - für Überlaufpool 940 x 330 (Hell Silber oder Edelstahloptik)</t>
  </si>
  <si>
    <t>AUSSTATTUNG - Skimmer SLIM, Material PP, erhältich in allen Poolfarben</t>
  </si>
  <si>
    <t>AUSSTATTUNG - Skimmer Standard Astral - Weiss</t>
  </si>
  <si>
    <t>AUSSTATTUNG - Skimmer Standard Astral - Hellgrau, Beige, Anthrazit</t>
  </si>
  <si>
    <t>AUSSTATTUNG - Skimmer Breitmaul Astral - Weiss</t>
  </si>
  <si>
    <t>AUSSTATTUNG - Skimmer Breitmaul Astral - Hellgrau, Beige, Anthrazit</t>
  </si>
  <si>
    <t>AUSSTATTUNG - Skimmer SLIM Astral - Weiss</t>
  </si>
  <si>
    <t>AUSSTATTUNG - Skimmer SLIM Astral - Hellgrau, Beige, Anthrazit</t>
  </si>
  <si>
    <t>AUSSTATTUNG - LED Scheinwerfer LumiPlus Weiss - Blende weiss</t>
  </si>
  <si>
    <t>AUSSTATTUNG - LED Scheinwerfer LumiPlus Weiss - Blende hellgrau, beige, anthrazit</t>
  </si>
  <si>
    <t>AUSSTATTUNG - LED Scheinwerfer LumiPlus RGB inkl. FB - Blende weiss</t>
  </si>
  <si>
    <t>AUSSTATTUNG - LED Schewinerfer LumiPlus RGB inkl. FB - Blende hellgrau, beige, anthrazit</t>
  </si>
  <si>
    <t>AUSSTATTUNG - Einlaufdüse Astral - Weiss</t>
  </si>
  <si>
    <t>AUSSTATTUNG - Einlaufdüse Astral - Hellgrau, Beige, Anthrazit</t>
  </si>
  <si>
    <t>AUSSTATTUNG - Sauger-Düse Astral - Weiss</t>
  </si>
  <si>
    <t>AUSSTATTUNG - Sauger-Düse Astral - Hellgrau, Beige, Anthrazit</t>
  </si>
  <si>
    <t>VERROHRUNG - D50 PN10 für Skimmerbecken bis 6m Poollänge</t>
  </si>
  <si>
    <t>VERROHRUNG - D50 PN10 für Skimmerbecken bis 8m Poollänge</t>
  </si>
  <si>
    <t>VERROHRUNG - D50 PN10 für Skimmerbecken bis 10m Poollänge</t>
  </si>
  <si>
    <t>VERROHRUNG - D63 PN10 für Skimmerbecken bis 6m Poollänge</t>
  </si>
  <si>
    <t>VERROHRUNG - D63 PN10 für Skimmerbecken bis 8m Poollänge</t>
  </si>
  <si>
    <t>VERROHRUNG - D63 PN10 für Skimmerbecken bis 10m Poollänge</t>
  </si>
  <si>
    <t>VERROHRUNG - D50 PN10 für Überlaufpool (zur Düse) bis 6m Poollänge</t>
  </si>
  <si>
    <t>VERROHRUNG - D50 PN10 für Überlaufpool (zur Düse) bis 8m Poollänge</t>
  </si>
  <si>
    <t>VERROHRUNG - D50 PN10 für Überlaufpool (zur Düse) bis 10m Poollänge</t>
  </si>
  <si>
    <t>VERROHRUNG - D63 PN10 für Überlaufpool (zur Düse) bis 6m Poollänge</t>
  </si>
  <si>
    <t>VERROHRUNG - D63 PN10 für Überlaufpool (zur Düse) bis 8m Poollänge</t>
  </si>
  <si>
    <t>VERROHRUNG - D63 PN10 für Überlaufpool (zur Düse) bis 10m Poollänge</t>
  </si>
  <si>
    <t>VERROHRUNG - D90 für Überlaufpool (Rinne -&gt; Ausgleichsbehälter) bis 6m Poollänge</t>
  </si>
  <si>
    <t>VERROHRUNG - D90 für Überlaufpool (Rinne -&gt; Ausgleichsbehälter) bis 8m Poollänge</t>
  </si>
  <si>
    <t>VERROHRUNG - D90 für Überlaufpool (Rinne -&gt; Ausgleichsbehälter) bis 10m Poollänge</t>
  </si>
  <si>
    <t>VERROHRUNG - D50 zur Saugdüse bis 6m Poollänge</t>
  </si>
  <si>
    <t>VERROHRUNG - D50 zur Saugdüse bis 8m Poollänge</t>
  </si>
  <si>
    <t>VERROHRUNG - D50 zur Saugdüse bis 10m Poollänge</t>
  </si>
  <si>
    <t>AUSSTATTUNG - Gegenstromanlage Vorbereitung BOMBA A-035 f. PP-Pool</t>
  </si>
  <si>
    <t>TECHNIKSCHACHT - ECKIG 200x150x130 + 25cm Hals - Deckel 80x80cm</t>
  </si>
  <si>
    <t>TECHNIKSCHACHT - KOMBI m. Ausgleichsbehälter - 300x200x130 + 25cm Hals - Deckel 80x80cm</t>
  </si>
  <si>
    <t>TECHNIKSCHACHT - ELITE22 210x160x135 + 20cm Hals - Deckel 80x80cm</t>
  </si>
  <si>
    <t>TECHNIKSCHACHT - ELITE22 KOMBI mit Ausgleichsbehälter 310x210x135 + 20cm Hals - Deckel 80x80cm</t>
  </si>
  <si>
    <t>PP-Pool - 1.1 EUR Transportkosten pro gefahren km (hin- u retour ab 75701 Valasske Mezirici, CZ)</t>
  </si>
  <si>
    <t>AUSSTATTUNG - LED Scheinwerfer FLACH Weiss - Blende weiss</t>
  </si>
  <si>
    <t>AUSSTATTUNG - LED Scheinwerfer FLACH RGB mit FB - Blende weiss</t>
  </si>
  <si>
    <t>ELITE - Abschlag 6% - 10mm Wandstärke statt 12mm</t>
  </si>
  <si>
    <t>PP-Pool - 5% RABATT auf Pool samt Zubehör (ohne Versandkosten)</t>
  </si>
  <si>
    <t>6 - 8 Wochen</t>
  </si>
  <si>
    <t>Edelstahlpool - Diamant INOXLine - 500 x 300 x 150 - Classic - Skimmer</t>
  </si>
  <si>
    <t>Edelstahlpool - Diamant INOXLine - 600 x 300 x 150 - Classic - Skimmer</t>
  </si>
  <si>
    <t>Edelstahlpool - Diamant INOXLine - 600 x 350 x 150 - Classic - Skimmer</t>
  </si>
  <si>
    <t>Edelstahlpool - Diamant INOXLine - 700 x 300 x 150 - Classic - Skimmer</t>
  </si>
  <si>
    <t>Edelstahlpool - Diamant INOXLine - 700 x 350 x 150 - Classic - Skimmer</t>
  </si>
  <si>
    <t>Edelstahlpool - Diamant INOXLine - 800 x 300 x 150 - Classic - Skimmer</t>
  </si>
  <si>
    <t>Edelstahlpool - Diamant INOXLine - 800 x 350 x 150 - Classic - Skimmer</t>
  </si>
  <si>
    <t>Edelstahlpool - Diamant INOXLine - 900 x 300 x 150 - Classic - Skimmer</t>
  </si>
  <si>
    <t>Edelstahlpool - Diamant INOXLine - 900 x 350 x 150 - Classic - Skimmer</t>
  </si>
  <si>
    <t>Edelstahlpool - Diamant INOXLine - 1000 x 300 x 150 - Classic - Skimmer</t>
  </si>
  <si>
    <t>Edelstahlpool - Diamant INOXLine - 1000 x 350 x 150 - Classic - Skimmer</t>
  </si>
  <si>
    <t>MINIPOOL aus Edelstahl - 320 x 220 x 120 - Skimmer</t>
  </si>
  <si>
    <t>Edelstahlpool - Diamant INOXLine - 500 x 300 x 150 - Freistehend - Skimmer</t>
  </si>
  <si>
    <t>Edelstahlpool - Diamant INOXLine - 600 x 300 x 150 - Freistehend - Skimmer</t>
  </si>
  <si>
    <t>Edelstahlpool - Diamant INOXLine - 600 x 350 x 150 - Freistehend - Skimmer</t>
  </si>
  <si>
    <t>Edelstahlpool - Diamant INOXLine - 700 x 300 x 150 - Freistehend - Skimmer</t>
  </si>
  <si>
    <t>Edelstahlpool - Diamant INOXLine - 700 x 350 x 150 - Freistehend - Skimmer</t>
  </si>
  <si>
    <t>Edelstahlpool - Diamant INOXLine - 800 x 300 x 150 - Freistehend - Skimmer</t>
  </si>
  <si>
    <t>Edelstahlpool - Diamant INOXLine - 800 x 350 x 150 - Freistehend - Skimmer</t>
  </si>
  <si>
    <t>Edelstahlpool - Diamant INOXLine - 900 x 300 x 150 - Freistehend - Skimmer</t>
  </si>
  <si>
    <t>Edelstahlpool - Diamant INOXLine - 900 x 350 x 150 - Freistehend - Skimmer</t>
  </si>
  <si>
    <t>Edelstahlpool - Diamant INOXLine - 1000 x 300 x 150 - Freistehend - Skimmer</t>
  </si>
  <si>
    <t>Edelstahlpool - Diamant INOXLine - 1000 x 350 x 150 - Freistehend - Skimmer</t>
  </si>
  <si>
    <t>Edelstahlpool - Bodenrinne - 500 x 300 x 150 - Skimmer</t>
  </si>
  <si>
    <t>Edelstahlpool - Bodenrinne - 600 x 300 x 150 - Skimmer</t>
  </si>
  <si>
    <t>Edelstahlpool - Bodenrinne - 600 x 350 x 150 - Skimmer</t>
  </si>
  <si>
    <t>Edelstahlpool - Bodenrinne - 700 x 300 x 150 - Skimmer</t>
  </si>
  <si>
    <t>Edelstahlpool - Bodenrinne - 700 x 350 x 150 - Skimmer</t>
  </si>
  <si>
    <t>Edelstahlpool - Bodenrinne - 800 x 300 x 150 - Skimmer</t>
  </si>
  <si>
    <t>Edelstahlpool - Bodenrinne - 800 x 350 x 150 - Skimmer</t>
  </si>
  <si>
    <t>Edelstahlpool - Bodenrinne - 900 x 300 x 150 - Skimmer</t>
  </si>
  <si>
    <t>Edelstahlpool - Bodenrinne - 900 x 350 x 150 - Skimmer</t>
  </si>
  <si>
    <t>Edelstahlpool - Bodenrinne - 1000 x 300 x 150 - Skimmer</t>
  </si>
  <si>
    <t>Edelstahlpool - Bodenrinne - 1000 x 350 x 150 - Skimmer</t>
  </si>
  <si>
    <t>Edelstahlpool - Genoppter Boden - 500 x 300 x 150 - Skimmer</t>
  </si>
  <si>
    <t>Edelstahlpool - Genoppter Boden - 600 x 300 x 150 - Skimmer</t>
  </si>
  <si>
    <t>Edelstahlpool - Genoppter Boden - 600 x 350 x 150 - Skimmer</t>
  </si>
  <si>
    <t>Edelstahlpool - Genoppter Boden - 700 x 300 x 150 - Skimmer</t>
  </si>
  <si>
    <t>Edelstahlpool - Genoppter Boden - 700 x 350 x 150 - Skimmer</t>
  </si>
  <si>
    <t>Edelstahlpool - Genoppter Boden - 800 x 300 x 150 - Skimmer</t>
  </si>
  <si>
    <t>Edelstahlpool - Genoppter Boden - 800 x 350 x 150 - Skimmer</t>
  </si>
  <si>
    <t>Edelstahlpool - Genoppter Boden - 900 x 300 x 150 - Skimmer</t>
  </si>
  <si>
    <t>Edelstahlpool - Genoppter Boden - 900 x 350 x 150 - Skimmer</t>
  </si>
  <si>
    <t>Edelstahlpool - Genoppter Boden - 1000 x 300 x 150 - Skimmer</t>
  </si>
  <si>
    <t>Edelstahlpool - Genoppter Boden - 1000 x 350 x 150 - Skimmer</t>
  </si>
  <si>
    <t>Edelstahlpool - Diamant INOXLine - 500 x 300 x 150 - Standard - Ueberlauf</t>
  </si>
  <si>
    <t>Edelstahlpool - Diamant INOXLine - 600 x 300 x 150 - Standard - Ueberlauf</t>
  </si>
  <si>
    <t>Edelstahlpool - Diamant INOXLine - 600 x 330 x 150 - Standard - Ueberlauf</t>
  </si>
  <si>
    <t>Edelstahlpool - Diamant INOXLine - 700 x 300 x 150 - Standard - Ueberlauf</t>
  </si>
  <si>
    <t>Edelstahlpool - Diamant INOXLine - 700 x 330 x 150 - Standard - Ueberlauf</t>
  </si>
  <si>
    <t>Edelstahlpool - Diamant INOXLine - 800 x 300 x 150 - Standard - Ueberlauf</t>
  </si>
  <si>
    <t>Edelstahlpool - Diamant INOXLine - 800 x 330 x 150 - Standard - Ueberlauf</t>
  </si>
  <si>
    <t>Edelstahlpool - Diamant INOXLine - 900 x 300 x 150 - Standard - Ueberlauf</t>
  </si>
  <si>
    <t>Edelstahlpool - Diamant INOXLine - 900 x 330 x 150 - Standard - Ueberlauf</t>
  </si>
  <si>
    <t>MINIPOOL aus Edelstahl - 320 x 220 x 120 - Überlauf</t>
  </si>
  <si>
    <t>Edelstahlpool - Diamant INOXLine - 500 x 300 x 150 - Freistehend - Ueberlauf</t>
  </si>
  <si>
    <t>Edelstahlpool - Diamant INOXLine - 600 x 300 x 150 - Freistehend - Ueberlauf</t>
  </si>
  <si>
    <t>Edelstahlpool - Diamant INOXLine - 600 x 330 x 150 - Freistehend - Ueberlauf</t>
  </si>
  <si>
    <t>Edelstahlpool - Diamant INOXLine - 700 x 300 x 150 - Freistehend - Ueberlauf</t>
  </si>
  <si>
    <t>Edelstahlpool - Diamant INOXLine - 700 x 330 x 150 - Freistehend - Ueberlauf</t>
  </si>
  <si>
    <t>Edelstahlpool - Diamant INOXLine - 800 x 300 x 150 - Freistehend - Ueberlauf</t>
  </si>
  <si>
    <t>Edelstahlpool - Diamant INOXLine - 800 x 330 x 150 - Freistehend - Ueberlauf</t>
  </si>
  <si>
    <t>Edelstahlpool - Diamant INOXLine - 900 x 300 x 150 - Freistehend - Ueberlauf</t>
  </si>
  <si>
    <t>Edelstahlpool - Diamant INOXLine - 900 x 330 x 150 - Freistehend - Ueberlauf</t>
  </si>
  <si>
    <t>Edelstahlpool - Bodenrinne - 500 x 300 x 150 - Ueberlauf</t>
  </si>
  <si>
    <t>Edelstahlpool - Bodenrinne - 600 x 300 x 150 - Ueberlauf</t>
  </si>
  <si>
    <t>Edelstahlpool - Bodenrinne - 600 x 330 x 150 - Ueberlauf</t>
  </si>
  <si>
    <t>Edelstahlpool - Bodenrinne - 700 x 300 x 150 - Ueberlauf</t>
  </si>
  <si>
    <t>Edelstahlpool - Bodenrinne - 700 x 330 x 150 - Ueberlauf</t>
  </si>
  <si>
    <t>Edelstahlpool - Bodenrinne - 800 x 300 x 150 - Ueberlauf</t>
  </si>
  <si>
    <t>Edelstahlpool - Bodenrinne - 800 x 330 x 150 - Ueberlauf</t>
  </si>
  <si>
    <t>Edelstahlpool - Bodenrinne - 900 x 300 x 150 - Ueberlauf</t>
  </si>
  <si>
    <t>Edelstahlpool - Bodenrinne - 900 x 330 x 150 - Ueberlauf</t>
  </si>
  <si>
    <t>Edelstahlpool - Genoppter Boden - 500 x 300 x 150 - Ueberlauf</t>
  </si>
  <si>
    <t>Edelstahlpool - Genoppter Boden - 600 x 300 x 150 - Ueberlauf</t>
  </si>
  <si>
    <t>Edelstahlpool - Genoppter Boden - 600 x 330 x 150 - Ueberlauf</t>
  </si>
  <si>
    <t>Edelstahlpool - Genoppter Boden - 700 x 300 x 150 - Ueberlauf</t>
  </si>
  <si>
    <t>Edelstahlpool - Genoppter Boden - 700 x 330 x 150 - Ueberlauf</t>
  </si>
  <si>
    <t>Edelstahlpool - Genoppter Boden - 800 x 300 x 150 - Ueberlauf</t>
  </si>
  <si>
    <t>Edelstahlpool - Genoppter Boden - 800 x 330 x 150 - Ueberlauf</t>
  </si>
  <si>
    <t>Edelstahlpool - Genoppter Boden - 900 x 300 x 150 - Ueberlauf</t>
  </si>
  <si>
    <t>Edelstahlpool - Genoppter Boden - 900 x 330 x 150 - Ueberlauf</t>
  </si>
  <si>
    <t>Edelstahlpool - Überlaufgitter - 500 x 300 x 150</t>
  </si>
  <si>
    <t>Edelstahlpool - Überlaufgitter - 600 x 300 x 150</t>
  </si>
  <si>
    <t>Edelstahlpool - Überlaufgitter - 600 x 330 x 150</t>
  </si>
  <si>
    <t>Edelstahlpool - Überlaufgitter - 700 x 300 x 150</t>
  </si>
  <si>
    <t>Edelstahlpool - Überlaufgitter - 700 x 330 x 150</t>
  </si>
  <si>
    <t>Edelstahlpool - Überlaufgitter - 800 x 300 x 150</t>
  </si>
  <si>
    <t>Edelstahlpool - Überlaufgitter - 800 x 330 x 150</t>
  </si>
  <si>
    <t>Edelstahlpool - Überlaufgitter - 900 x 300 x 150</t>
  </si>
  <si>
    <t>Edelstahlpool - Überlaufgitter - 900 x 330 x 150</t>
  </si>
  <si>
    <t>TREPPE - Ecktreppe kantig diagonal - ISTJ - 5 Stufen</t>
  </si>
  <si>
    <t>TREPPE - Ecktreppe kantig quadratisch - ISTB - 5 Stufen</t>
  </si>
  <si>
    <t>TREPPE - Ecktreppe kantig schmal - ISTC - 5 Stufen</t>
  </si>
  <si>
    <t>TREPPE - Schwebende Treppe - ISTX - 4 Stufen</t>
  </si>
  <si>
    <t>TREPPE - Treppe ganze Breitseite - ISTF - 5 Stufen</t>
  </si>
  <si>
    <t>TREPPE - Ecktreppe kantig schmal mit Sitzbank - ISTCR</t>
  </si>
  <si>
    <t>OPTION - Rohrsitzbank</t>
  </si>
  <si>
    <t>OPTION - Versteifte Sitzbank für Rolloeinbau</t>
  </si>
  <si>
    <t>OPTION - Rolloschacht</t>
  </si>
  <si>
    <t>OPTION - Röhrenwasserbett B=70cm</t>
  </si>
  <si>
    <t>OPTION - Röhrenwasserbett B=70cm mit Sprudler</t>
  </si>
  <si>
    <t>Edelstahl-Pool - Transportverpackung inkl. Schutzabdeckung</t>
  </si>
  <si>
    <t>AUSSTATTUNG - Skimmer Diamant SLIM</t>
  </si>
  <si>
    <t>AUSSTATTUNG - Skimmer Behncke B500 SLIM</t>
  </si>
  <si>
    <t>AUSSTATTUNG - Skimmer LEPSOD-M</t>
  </si>
  <si>
    <t>AUSSTATTUNG - LED Scheinwerfer LumiPlus Weiss - Blende Edelstahl</t>
  </si>
  <si>
    <t>AUSSTATTUNG - LED Scheinwerfer LumiPlus RGB - Blende Edelstahl</t>
  </si>
  <si>
    <t>AUSSTATTUNG - LED Scheinwerfer Behncke EVA A6 - Weiss - Blende Edelstahl, eckig</t>
  </si>
  <si>
    <t>AUSSTATTUNG - LED Scheinwerfer Behncke EVA A6 - RGBW - Blende Edelstahl, eckig</t>
  </si>
  <si>
    <t>AUSSTATTUNG - LED Scheinwerfer Behncke EVA A6 - Weiss - Blende Edelstahl, rund</t>
  </si>
  <si>
    <t>AUSSTATTUNG - LED Scheinwerfer Behncke EVA A6 - RGBW - Blende Edelstahl, rund</t>
  </si>
  <si>
    <t>AUSSTATTUNG - Behncke EVA A6 - Fernbedienung für EVA LED RGBW</t>
  </si>
  <si>
    <t>AUSSTATTUNG - Behncke EVA A6 - Empfänger für EVA LED RGBW</t>
  </si>
  <si>
    <t>AUSSTATTUNG - Einlaufdüse mit Kugel</t>
  </si>
  <si>
    <t>AUSSTATTUNG - Saugdüse inkl. Edelstahlstopfen</t>
  </si>
  <si>
    <t>AUSSTATTUNG - Einlaufdüse Behncke mit Kugel</t>
  </si>
  <si>
    <t>AUSSTATTUNG - Bodenablauf</t>
  </si>
  <si>
    <t>Edelstahl-Pool - Transportkosten pro gefahren km (hin- u retour ab 75701 Valasske Mezirici, CZ)</t>
  </si>
  <si>
    <t>Gegenstromanlage - FLUVO XANAS Q-Line inox, matt - mit Sensor - 3,0 kW - 60 m3/h</t>
  </si>
  <si>
    <t>Gegenstromanlage - FLUVO XANAS Q-Line inox, matt - mit Sensor - 4,0 kW - 72 m3/h</t>
  </si>
  <si>
    <t>Gegenstromanlage - FLUVO XANAS inox, matt - mit Sensor - 3,0 kW - 60 m3/h</t>
  </si>
  <si>
    <t>Gegenstromanlage - FLUVO XANAS inox, matt - mit Sensor - 4,0 kW - 72 m3/h</t>
  </si>
  <si>
    <t>Gegenstromanlage - FLUVO XANAS inox, matt - mit Drehgriffen - 3,0 kW - 60 m3/h</t>
  </si>
  <si>
    <t>Gegenstromanlage - FLUVO XANAS inox, matt - mit Drehgriffen - 4,0 kW - 72 m3/h</t>
  </si>
  <si>
    <t>Gegenstromanlage - PAHLEN Jet Swim Athlete - Komplett - 66 m3/h</t>
  </si>
  <si>
    <t>Gegenstromanlage - PAHLEN Jet Swim Athlete - Komplett - 74 m3/h</t>
  </si>
  <si>
    <t>Gegenstromanlage - ROUND single - 1 Düse - pneumatisch - Wand-Montagesatz ohne Pumpe</t>
  </si>
  <si>
    <t>Gegenstromanlage - ROUND double - 2 Düsen - pneumatisch - Wand-Montagesatz ohne Pumpe</t>
  </si>
  <si>
    <t>Gegenstromanlage - SQUARE single - 1 Düse - pneumatisch - Wand-Montagesatz ohne Pumpe</t>
  </si>
  <si>
    <t>Gegenstromanlage - SQUARE double - 2 Düsen - pneumatisch - Wand-Montagesatz ohne Pumpe</t>
  </si>
  <si>
    <t>Turbinenschwimmanlage - BINDER HydroStar - BGA160K - single - piezo - max. 160 m3/h</t>
  </si>
  <si>
    <t>Turbinenschwimmanlage - BINDER HydroStar - BGA215K - single - piezo - max. 215 m3/h</t>
  </si>
  <si>
    <t>Turbinenschwimmanlage - BINDER HydroStar - BGA320K - single - piezo - max. 320 m3/h</t>
  </si>
  <si>
    <t>Edelstahl-Pool - 5% RABATT auf Pool samt Zubehör (ohne Versandkosten)</t>
  </si>
  <si>
    <t>8 - 10 Wochen</t>
  </si>
  <si>
    <t>Haltestange V4A Wandmontage - gerade 1m</t>
  </si>
  <si>
    <t>Haltestange V4A Wandmontage - gerade 2m</t>
  </si>
  <si>
    <t>Haltestange V4A Wandmontage - gerade 3m</t>
  </si>
  <si>
    <t>Haltestange V4A Wandmontage - gerade 4m</t>
  </si>
  <si>
    <t>Haltestange V4A Wandmontage - gerade 5m</t>
  </si>
  <si>
    <t>Haltestange V4A Wandmontage - gerade 6m</t>
  </si>
  <si>
    <t>Haltestange V4A Wandmontage - gerade 7m</t>
  </si>
  <si>
    <t>Haltestange V4A Wandmontage - gerade 8m</t>
  </si>
  <si>
    <t>Haltestange V4A Wandmontage - gerade 9m</t>
  </si>
  <si>
    <t>MULTI CYCLONE 12 PLUS - inkl. Kartuschenfilter</t>
  </si>
  <si>
    <t>Ersatzfolie zu Cabrio Dome OVAL 550 cm x 360 cm - breiter Handlauf</t>
  </si>
  <si>
    <t>Fibalon rope - Filtermaterial</t>
  </si>
  <si>
    <t>Ersatzschwimmhalter inkl. 10 m Kabel</t>
  </si>
  <si>
    <t>Ersatzhalterung zu Niveau Wasserstandsregler Artikel 21400851</t>
  </si>
  <si>
    <t>UV-Anlage Quartzglas 933x28,5 mm /40/75 Watt Salt Water</t>
  </si>
  <si>
    <t>Muffe zu Blue Lagoon - (F)</t>
  </si>
  <si>
    <t>Verschraubung D63 zu Blue Lagoon UV-C - lt. Bild (F)</t>
  </si>
  <si>
    <t>Ersatzlampe zu Blue Lagoon UV-C 4ALL 75 W</t>
  </si>
  <si>
    <t>Blue Lagoon Tech UV-C 4ALL 75 W - bei Salzanlage</t>
  </si>
  <si>
    <t>pHoeniX Online</t>
  </si>
  <si>
    <t>Oxeo Online</t>
  </si>
  <si>
    <t>NEPTUN Einbausatz Gegenstromanlage ST 1150 (1.4571 Edelstahl)</t>
  </si>
  <si>
    <t>Ersatzteil Nr. 9 zu BOMBA Sichtteile A033-9</t>
  </si>
  <si>
    <t>Ersatzteil Nr. 10 zu BOMBA Sichtteile A033-10</t>
  </si>
  <si>
    <t>Ersatzteil Nr. 8 zu BOMBA Sichtteile</t>
  </si>
  <si>
    <t>Ersatzteil Nr. 7 zu BOMBA Sichtteile</t>
  </si>
  <si>
    <t>Ersatzteil Nr. 5 zu BOMBA Sichtteile</t>
  </si>
  <si>
    <t>Massageanlage Hydroair m. 2 Düsen</t>
  </si>
  <si>
    <t>NEPTUN - Düsenblende ABS zu ST800/900/1050/1150</t>
  </si>
  <si>
    <t>NEPTUN - Linsenkopfschraube A 4 - M6x16</t>
  </si>
  <si>
    <t>NEPTUN - Gewindenippel M6x16 A4 zu Neptun Gegenstromanlage</t>
  </si>
  <si>
    <t>NEPTUN - Deckel geschliffen 1.4571 zu NEPTUN SKIMMER</t>
  </si>
  <si>
    <t>NEPTUN Verschraubung PG9 mit Zugent. &amp; Flachdichtung</t>
  </si>
  <si>
    <t>NEPTUN - O-Ring zu ST800/900/1050/1150</t>
  </si>
  <si>
    <t>Würgenippelsatz für KS-Nische</t>
  </si>
  <si>
    <t>Stopfen für Einbautopf zu UWS</t>
  </si>
  <si>
    <t>Mittelstück 1" DA63 für 12 Arme</t>
  </si>
  <si>
    <t>Ventilanschluss gerade mit Flansch 1 1/2" zu Kessel</t>
  </si>
  <si>
    <t>PVC - Rohr DA75 - per lfm</t>
  </si>
  <si>
    <t>LACUS Fresh - Desktop Osmoseanlage Trinkwasser für Küche</t>
  </si>
  <si>
    <t>LACUS Fresh - RO Ersatzfiler</t>
  </si>
  <si>
    <t>LACUS Fresh - PAC Ersatzfilter</t>
  </si>
  <si>
    <t>LACUS Fresh - CF Ersatzfiler</t>
  </si>
  <si>
    <t>Fittingspaket - Reparaturkit</t>
  </si>
  <si>
    <t>Folie 0.60 mm, Sonderanfertigung - BLAU, Mod. 3 - per m2</t>
  </si>
  <si>
    <t>HIT- Folie 0.80 mm, Sonderanfertigung - ANTHRAZIT, per m2, Mod. 3</t>
  </si>
  <si>
    <t>Folie 0.80 mm, STARLINER Sonderanfertigung, Mod. 3, per m2</t>
  </si>
  <si>
    <t>Folie 0.60 mm, Sonderanfertigung - BLAU, Mod. 1 - per m2</t>
  </si>
  <si>
    <t>Folie 0.80 mm, 38 Grad beständig - FLORIDABLAU, Modell 1</t>
  </si>
  <si>
    <t>Folie 0.80 mm, 38 Grad beständig - FLORIDABLAU, Modell 3</t>
  </si>
  <si>
    <t>ABVERKAUF - Rollabdeckplane Proflex 500x250 (540x290) - Blau</t>
  </si>
  <si>
    <t>ABVERKAUF - Rollabdeckplane 800x400 (840x440) - Mittelgrau 813</t>
  </si>
  <si>
    <t>HIT- Folie 0.80 mm, Sonderanfertigung - ANTHRAZIT, per m2, Mod. 1</t>
  </si>
  <si>
    <t>INNENHÜLLE Ovalb. PVC 0,8mm, ø 6,00x3,00m, H 150 cm - SAND</t>
  </si>
  <si>
    <t>Folie 0.80 mm, Sonderanfertigung - TÜRKIS, Mod. 3 - per m2</t>
  </si>
  <si>
    <t>Folie 0.80 mm, Sonderanfertigung - MOSAIK BLAU, Mod. 3 - per m2</t>
  </si>
  <si>
    <t>Folie 0.75 mm, Sonderanfertigung - SILBER, Mod. 3 - per m2</t>
  </si>
  <si>
    <t>Folie 0.75 mm, Sonderanfertigung - DUNKELGRAU, Mod. 3 - per m2</t>
  </si>
  <si>
    <t>Folie 0.80 mm, Sonderanfertigung - MOSAIK BLAU, Mod. 1 - per m2</t>
  </si>
  <si>
    <t>Folie 0.75 mm, Sonderanfertigung - SILBER, Mod. 1 - per m2</t>
  </si>
  <si>
    <t>Folie 0.75 mm, Sonderanfertigung - DUNKELGRAU, Mod. 1 - per m2</t>
  </si>
  <si>
    <t>Folie 0.75 mm, Sonderanfertigung - SAND / METALLIC - Mod. 3 - per m2</t>
  </si>
  <si>
    <t>Folie 0.75 mm, Sonderanfertigung - SAND / METALLIC - Mod. 1 - per m2</t>
  </si>
  <si>
    <t>Gewebefolie (1,5 mm) - Verlegung mit ALKORPLAN - TOUCH / VOGUE / CERAMIC</t>
  </si>
  <si>
    <t>Alkorplan - RELIEF - Antislipfolie - adriablau - 1,8mm - 25x1,65m - 41,25 m2</t>
  </si>
  <si>
    <t>Alkorplan - RELIEF - Antislipfolie - hellblau - 1,8mm - 25x1,65m - 41,25 m2</t>
  </si>
  <si>
    <t>Alkorplan - RELIEF - Antislipfolie - türkis - 1,8mm - 25x1,65m - 41,25 m2</t>
  </si>
  <si>
    <t>Alkorplan - RELIEF - Antislipfolie - weiss - 1,8mm - 25x1,65m - 41,25 m2</t>
  </si>
  <si>
    <t>Alkorplan - RELIEF - Antislipfolie - sand - 1,8mm - 25x1,65m - 41,25 m2</t>
  </si>
  <si>
    <t>Alkorplan - RELIEF - Antislipfolie - grau - 1,8mm - 25x1,65m - 41,25 m2</t>
  </si>
  <si>
    <t>Alkorplan - RELIEF - Antislipfolie - dunkelgrau - 1,8mm - 25x1,65m - 41,25 m2</t>
  </si>
  <si>
    <t>Alkorplan - RELIEF - Antislipfolie - schwarz - 1,8mm - 25x1,65m - 41,25 m2</t>
  </si>
  <si>
    <t>Alkorplan Schweißband 1,5mm (20 Meter)</t>
  </si>
  <si>
    <t>Alkorplan - VOGUE - Flüssigfolie - Summer - 1L</t>
  </si>
  <si>
    <t>Alkorplan - VOGUE - Flüssigfolie - Urban - 1L</t>
  </si>
  <si>
    <t>Alkorplan - VOGUE - Flüssigfolie - Vintage - 1L</t>
  </si>
  <si>
    <t>Alkorplan - VOGUE - Flüssigfolie - Tropical - 1L</t>
  </si>
  <si>
    <t>Alkorplan VOGUE - Summer 2,0mm - 1,65 - 21 lfm - 34,65m2</t>
  </si>
  <si>
    <t>Alkorplan VOGUE - Urban 2,0mm - 1,65 - 21 lfm - 34,65m2</t>
  </si>
  <si>
    <t>Alkorplan VOGUE - Vintage 2,0mm - 1,65 - 21 lfm - 34,65m2</t>
  </si>
  <si>
    <t>Alkorplan VOGUE - Tropical 2,0mm - 1,65 - 21 lfm - 34,65m2</t>
  </si>
  <si>
    <t>Poolfolie Premium phthalatfrei 0.80 mm - HELLBLAU, per m2, Mod. 3</t>
  </si>
  <si>
    <t>Poolfolie Premium phthalatfrei 0.80 mm - HELLBLAU, per m2, Mod. 1</t>
  </si>
  <si>
    <t>Poolfolie Premium phthalatfrei 0.80 mm - WEISS per m2, Mod. 3</t>
  </si>
  <si>
    <t>Poolfolie Premium phthalatfrei 0.80 mm - WEISS per m2, Mod. 1</t>
  </si>
  <si>
    <t>Poolfolie Premium phthalatfrei 0.80 mm - SAND per m2, Mod. 3</t>
  </si>
  <si>
    <t>Poolfolie Premium phthalatfrei 0.80 mm - SAND per m2, Mod. 1</t>
  </si>
  <si>
    <t>Poolfolie Premium phthalatfrei 0.80 mm - HELLGRAU per m2, Mod. 3</t>
  </si>
  <si>
    <t>Poolfolie Premium phthalatfrei 0.80 mm - HELLGRAU per m2, Mod. 1</t>
  </si>
  <si>
    <t>Baubegleitung durch Fachfirma - Pauschale 5h</t>
  </si>
  <si>
    <t>Baubegleitung durch Fachfirma - pro Stunde</t>
  </si>
  <si>
    <t>Dolphin - Kunststoffbürste - grau X70</t>
  </si>
  <si>
    <t>Dolphin - Dolphin Antriebsrad</t>
  </si>
  <si>
    <t>Dolphin - Flügelrad</t>
  </si>
  <si>
    <t>ABVERKAUF Dolphin PRIMUS Junior - Bodengerät für eckige Becken</t>
  </si>
  <si>
    <t>Dolphin 200 LIBERTY - aktive Bürste</t>
  </si>
  <si>
    <t>Dolphin E20 - Feinfilterkorb komplett</t>
  </si>
  <si>
    <t>Active Brush komplett, Dynamic zu M400/M500</t>
  </si>
  <si>
    <t>Dolphin E10 - Ersatzfilterkorb komplett</t>
  </si>
  <si>
    <t>Dolphin - Griff zu Caddy</t>
  </si>
  <si>
    <t>Fernbedienung für IOT Serie Dolphin</t>
  </si>
  <si>
    <t>ABVERKAUF - Dolphin M600</t>
  </si>
  <si>
    <t>ABVERKAUF - Dolphin S200</t>
  </si>
  <si>
    <t>ABVERKAUF - Dolphin E10</t>
  </si>
  <si>
    <t>ABVERKAUF - Dolphin Maximus X90 LIBERTY Liberty - Kombi-Bürste</t>
  </si>
  <si>
    <t>ABVERKAUF - Dolphin E20</t>
  </si>
  <si>
    <t>ABVERKAUF - Dolphin PRIMUS Comfort Active X70 - Wunder-Bürste</t>
  </si>
  <si>
    <t>ABVERKAUF - Dolphin PRIMUS S300i</t>
  </si>
  <si>
    <t>Pumpenfuß und Schwingungsdämpfer zu Bomba Pumpe</t>
  </si>
  <si>
    <t>Laufrad 0,50 HP - Torpedo Pumpe 50</t>
  </si>
  <si>
    <t>Laufrad 1,00 HP - Torpedo Pumpe 100</t>
  </si>
  <si>
    <t>Lüfterrad und Lüfterhaube f. 0,23 - 0,41 kW - Torpedo Pumpe 50</t>
  </si>
  <si>
    <t>Lüfterrad und Lüfterhaube f. 0,56 - 0,63 kW - Torpedo Pumpe 75</t>
  </si>
  <si>
    <t>Lüfterrad und Lüfterhaube f. 0,82 - 0,97 kW - Torpedo Pumpe 125</t>
  </si>
  <si>
    <t>Mischer inkl. Kartusche zu Solardusche Angel</t>
  </si>
  <si>
    <t>ASTRAL - Flanschdichtung für Skimmer (Mod. I + II + Einbauskimmer)</t>
  </si>
  <si>
    <t>O-Ring zu Kragen schwarz - für Lisboa Filterkessel (Tor 255X4)</t>
  </si>
  <si>
    <t>Standfuß zu Lisboa Kessel 600</t>
  </si>
  <si>
    <t>Spanngurt zu Proflex Rollabdeckung Hinterseite</t>
  </si>
  <si>
    <t>Standfuß zu Lisboa Kessel 450</t>
  </si>
  <si>
    <t>O-Ring zu Zwischenplatte Torpedo</t>
  </si>
  <si>
    <t>Wasserrad für Bomba Gegenstrom Pumpe 2,2KW - 230 Volt</t>
  </si>
  <si>
    <t>Starite O-Ring Pumpenplatte</t>
  </si>
  <si>
    <t>Starite O-Ring Umkehrleitrad</t>
  </si>
  <si>
    <t>Kugellager zu Gegenstrompumpe NEWBCC550T</t>
  </si>
  <si>
    <t>Kugellager 6205 2Z/C3LHT23 NIAGARA + Bomba Pumpe</t>
  </si>
  <si>
    <t>Datenkabel für DURAI-VS2 (356324Z)</t>
  </si>
  <si>
    <t>Plattform für 57er Hochbeckenleitern 495</t>
  </si>
  <si>
    <t>NCL - Stufe 500x75mm d43mm V2A</t>
  </si>
  <si>
    <t>Stufenschrauben und Muttern für Edelstahlleiter breit 4-stufig V2A</t>
  </si>
  <si>
    <t>Blende zu oberen Handlauf FUN WOOD - Farbe SILBER - BREIT</t>
  </si>
  <si>
    <t>Zwischenstück zu oberen Handlauf FUN WOOD - Farbe SILBER</t>
  </si>
  <si>
    <t>ABVERKAUF Römische Einbautreppe 250 - Höhe 150 cm, WEISS</t>
  </si>
  <si>
    <t>Selbstbausatz SYDNEY BS - CLEAR - 752x450x56 - ANTHRAZIT, Klarglas</t>
  </si>
  <si>
    <t>Pooldeck - BERGEN A - Ohne Terassendielen - DB 703</t>
  </si>
  <si>
    <t>Pooldeck - BERGEN A - Terassendielen TEKA - DB 703</t>
  </si>
  <si>
    <t>Pooldeck - BERGEN A - Terassendielen SAND - DB 703</t>
  </si>
  <si>
    <t>Pooldeck - BERGEN A - Terassendielen PLATA - DB 703</t>
  </si>
  <si>
    <t>Pooldeck - BERGEN A - Terassendielen NIEVE - DB 703</t>
  </si>
  <si>
    <t>Pooldeck - BERGEN A - Terassendielen IPE - DB 703</t>
  </si>
  <si>
    <t>Pooldeck - BERGEN A - Terassendielen CREMA - DB 703</t>
  </si>
  <si>
    <t>Pooldeck - BERGEN A - Online Shop - DB 703</t>
  </si>
  <si>
    <t>Pooldeck - BERGEN A - Thermoisolierung</t>
  </si>
  <si>
    <t>Pooldeck - BERGEN A - Set für Erhöhung um 20 cm</t>
  </si>
  <si>
    <t>Albixon Moover - Elektroantrieb für Poolüberdachung</t>
  </si>
  <si>
    <t>Albixon Moover - Kollektorset - Verbindung von 2 Modulen</t>
  </si>
  <si>
    <t>Albixon Moover - Halter beim Seiteneingang</t>
  </si>
  <si>
    <t>Poolüberdachung SELEKT - 650 x 310 x 64 (LxBxH in cm) - mit Einseitiger Laufschiene - Flach</t>
  </si>
  <si>
    <t>Poolüberdachung SELEKT - 773 x 360 x 66 (LxBxH in cm) - mit Einseitiger Laufschiene - Flach</t>
  </si>
  <si>
    <t>Poolüberdachung SELEKT - 867 x 410 x 75 (LxBxH in cm) - mit Einseitiger Laufschiene - Flach</t>
  </si>
  <si>
    <t>ANZAHLUNG für DIAMANT Überdachungen</t>
  </si>
  <si>
    <t>POOLÜBERDACHUNG lt. Berechnung &gt;&gt;&gt;&gt;</t>
  </si>
  <si>
    <t>Poolüberdachung - Diamant SKYline - Echtglas - 440 x 250 x 24 cm (LxBxH) - 2 Module</t>
  </si>
  <si>
    <t>Poolüberdachung - Diamant SKYline - Echtglas - 440 x 260 x 24 cm (LxBxH) - 2 Module</t>
  </si>
  <si>
    <t>Poolüberdachung - Diamant SKYline - Echtglas - 440 x 270 x 24 cm (LxBxH) - 2 Module</t>
  </si>
  <si>
    <t>Poolüberdachung - Diamant SKYline - Echtglas - 440 x 280 x 24 cm (LxBxH) - 2 Module</t>
  </si>
  <si>
    <t>Poolüberdachung - Diamant SKYline - Echtglas - 440 x 290 x 24 cm (LxBxH) - 2 Module</t>
  </si>
  <si>
    <t>Poolüberdachung - Diamant SKYline - Echtglas - 440 x 300 x 24 cm (LxBxH) - 2 Module</t>
  </si>
  <si>
    <t>Poolüberdachung - Diamant SKYline - Echtglas - 440 x 310 x 24 cm (LxBxH) - 2 Module</t>
  </si>
  <si>
    <t>Poolüberdachung - Diamant SKYline - Echtglas - 440 x 320 x 24 cm (LxBxH) - 2 Module</t>
  </si>
  <si>
    <t>Poolüberdachung - Diamant SKYline - Echtglas - 440 x 330 x 24 cm (LxBxH) - 2 Module</t>
  </si>
  <si>
    <t>Poolüberdachung - Diamant SKYline - Echtglas - 440 x 340 x 24 cm (LxBxH) - 2 Module</t>
  </si>
  <si>
    <t>Poolüberdachung - Diamant SKYline - Echtglas - 440 x 350 x 24 cm (LxBxH) - 2 Module</t>
  </si>
  <si>
    <t>Poolüberdachung - Diamant SKYline - Echtglas - 440 x 360 x 24 cm (LxBxH) - 2 Module</t>
  </si>
  <si>
    <t>Poolüberdachung - Diamant SKYline - Echtglas - 440 x 370 x 24 cm (LxBxH) - 2 Module</t>
  </si>
  <si>
    <t>Poolüberdachung - Diamant SKYline - Echtglas - 440 x 380 x 24 cm (LxBxH) - 2 Module</t>
  </si>
  <si>
    <t>Poolüberdachung - Diamant SKYline - Echtglas - 440 x 390 x 24 cm (LxBxH) - 2 Module</t>
  </si>
  <si>
    <t>Poolüberdachung - Diamant SKYline - Echtglas - 440 x 400 x 24 cm (LxBxH) - 2 Module</t>
  </si>
  <si>
    <t>Poolüberdachung - Diamant SKYline - Echtglas - 440 x 410 x 24 cm (LxBxH) - 2 Module</t>
  </si>
  <si>
    <t>Poolüberdachung - Diamant SKYline - Echtglas - 440 x 420 x 24 cm (LxBxH) - 2 Module</t>
  </si>
  <si>
    <t>Poolüberdachung - Diamant SKYline - Echtglas - 440 x 430 x 24 cm (LxBxH) - 2 Module</t>
  </si>
  <si>
    <t>Poolüberdachung - Diamant SKYline - Echtglas - 440 x 440 x 24 cm (LxBxH) - 2 Module</t>
  </si>
  <si>
    <t>Poolüberdachung - Diamant SKYline - Echtglas - 440 x 450 x 24 cm (LxBxH) - 2 Module</t>
  </si>
  <si>
    <t>Poolüberdachung - Diamant SKYline - Echtglas - 440 x 460 x 24 cm (LxBxH) - 2 Module</t>
  </si>
  <si>
    <t>Poolüberdachung - Diamant SKYline - Echtglas - 440 x 470 x 24 cm (LxBxH) - 2 Module</t>
  </si>
  <si>
    <t>Poolüberdachung - Diamant SKYline - Echtglas - 440 x 480 x 24 cm (LxBxH) - 2 Module</t>
  </si>
  <si>
    <t>Poolüberdachung - Diamant SKYline - Echtglas - 440 x 490 x 24 cm (LxBxH) - 2 Module</t>
  </si>
  <si>
    <t>Poolüberdachung - Diamant SKYline - Echtglas - 440 x 500 x 24 cm (LxBxH) - 2 Module</t>
  </si>
  <si>
    <t>Poolüberdachung - Diamant SKYline - Echtglas - 440 x 510 x 24 cm (LxBxH) - 2 Module</t>
  </si>
  <si>
    <t>Poolüberdachung - Diamant SKYline - Echtglas - 440 x 520 x 24 cm (LxBxH) - 2 Module</t>
  </si>
  <si>
    <t>Poolüberdachung - Diamant SKYline - Echtglas - 440 x 530 x 24 cm (LxBxH) - 2 Module</t>
  </si>
  <si>
    <t>Poolüberdachung - Diamant SKYline - Echtglas - 440 x 540 x 24 cm (LxBxH) - 2 Module</t>
  </si>
  <si>
    <t>Poolüberdachung - Diamant SKYline - Echtglas - 670 x 250 x 33 cm (LxBxH) - 3 Module</t>
  </si>
  <si>
    <t>Poolüberdachung - Diamant SKYline - Echtglas - 670 x 260 x 33 cm (LxBxH) - 3 Module</t>
  </si>
  <si>
    <t>Poolüberdachung - Diamant SKYline - Echtglas - 670 x 270 x 33 cm (LxBxH) - 3 Module</t>
  </si>
  <si>
    <t>Poolüberdachung - Diamant SKYline - Echtglas - 670 x 280 x 33 cm (LxBxH) - 3 Module</t>
  </si>
  <si>
    <t>Poolüberdachung - Diamant SKYline - Echtglas - 670 x 290 x 33 cm (LxBxH) - 3 Module</t>
  </si>
  <si>
    <t>Poolüberdachung - Diamant SKYline - Echtglas - 670 x 300 x 33 cm (LxBxH) - 3 Module</t>
  </si>
  <si>
    <t>Poolüberdachung - Diamant SKYline - Echtglas - 670 x 310 x 33 cm (LxBxH) - 3 Module</t>
  </si>
  <si>
    <t>Poolüberdachung - Diamant SKYline - Echtglas - 670 x 320 x 33 cm (LxBxH) - 3 Module</t>
  </si>
  <si>
    <t>Poolüberdachung - Diamant SKYline - Echtglas - 670 x 330 x 33 cm (LxBxH) - 3 Module</t>
  </si>
  <si>
    <t>Poolüberdachung - Diamant SKYline - Echtglas - 670 x 340 x 33 cm (LxBxH) - 3 Module</t>
  </si>
  <si>
    <t>Poolüberdachung - Diamant SKYline - Echtglas - 670 x 350 x 33 cm (LxBxH) - 3 Module</t>
  </si>
  <si>
    <t>Poolüberdachung - Diamant SKYline - Echtglas - 670 x 360 x 33 cm (LxBxH) - 3 Module</t>
  </si>
  <si>
    <t>Poolüberdachung - Diamant SKYline - Echtglas - 670 x 370 x 33 cm (LxBxH) - 3 Module</t>
  </si>
  <si>
    <t>Poolüberdachung - Diamant SKYline - Echtglas - 670 x 380 x 33 cm (LxBxH) - 3 Module</t>
  </si>
  <si>
    <t>Poolüberdachung - Diamant SKYline - Echtglas - 670 x 390 x 33 cm (LxBxH) - 3 Module</t>
  </si>
  <si>
    <t>Poolüberdachung - Diamant SKYline - Echtglas - 670 x 400 x 33 cm (LxBxH) - 3 Module</t>
  </si>
  <si>
    <t>Poolüberdachung - Diamant SKYline - Echtglas - 670 x 410 x 33 cm (LxBxH) - 3 Module</t>
  </si>
  <si>
    <t>Poolüberdachung - Diamant SKYline - Echtglas - 670 x 420 x 33 cm (LxBxH) - 3 Module</t>
  </si>
  <si>
    <t>Poolüberdachung - Diamant SKYline - Echtglas - 670 x 430 x 33 cm (LxBxH) - 3 Module</t>
  </si>
  <si>
    <t>Poolüberdachung - Diamant SKYline - Echtglas - 670 x 440 x 33 cm (LxBxH) - 3 Module</t>
  </si>
  <si>
    <t>Poolüberdachung - Diamant SKYline - Echtglas - 670 x 450 x 33 cm (LxBxH) - 3 Module</t>
  </si>
  <si>
    <t>Poolüberdachung - Diamant SKYline - Echtglas - 670 x 460 x 33 cm (LxBxH) - 3 Module</t>
  </si>
  <si>
    <t>Poolüberdachung - Diamant SKYline - Echtglas - 670 x 470 x 33 cm (LxBxH) - 3 Module</t>
  </si>
  <si>
    <t>Poolüberdachung - Diamant SKYline - Echtglas - 670 x 480 x 33 cm (LxBxH) - 3 Module</t>
  </si>
  <si>
    <t>Poolüberdachung - Diamant SKYline - Echtglas - 670 x 490 x 33 cm (LxBxH) - 3 Module</t>
  </si>
  <si>
    <t>Poolüberdachung - Diamant SKYline - Echtglas - 670 x 500 x 33 cm (LxBxH) - 3 Module</t>
  </si>
  <si>
    <t>Poolüberdachung - Diamant SKYline - Echtglas - 670 x 510 x 33 cm (LxBxH) - 3 Module</t>
  </si>
  <si>
    <t>Poolüberdachung - Diamant SKYline - Echtglas - 670 x 520 x 33 cm (LxBxH) - 3 Module</t>
  </si>
  <si>
    <t>Poolüberdachung - Diamant SKYline - Echtglas - 670 x 530 x 33 cm (LxBxH) - 3 Module</t>
  </si>
  <si>
    <t>Poolüberdachung - Diamant SKYline - Echtglas - 670 x 540 x 33 cm (LxBxH) - 3 Module</t>
  </si>
  <si>
    <t>Poolüberdachung - Diamant SKYline - Echtglas - 890 x 250 x 42 cm (LxBxH) - 4 Module</t>
  </si>
  <si>
    <t>Poolüberdachung - Diamant SKYline - Echtglas - 890 x 260 x 42 cm (LxBxH) - 4 Module</t>
  </si>
  <si>
    <t>Poolüberdachung - Diamant SKYline - Echtglas - 890 x 270 x 42 cm (LxBxH) - 4 Module</t>
  </si>
  <si>
    <t>Poolüberdachung - Diamant SKYline - Echtglas - 890 x 280 x 42 cm (LxBxH) - 4 Module</t>
  </si>
  <si>
    <t>Poolüberdachung - Diamant SKYline - Echtglas - 890 x 290 x 42 cm (LxBxH) - 4 Module</t>
  </si>
  <si>
    <t>Poolüberdachung - Diamant SKYline - Echtglas - 890 x 300 x 42 cm (LxBxH) - 4 Module</t>
  </si>
  <si>
    <t>Poolüberdachung - Diamant SKYline - Echtglas - 890 x 310 x 42 cm (LxBxH) - 4 Module</t>
  </si>
  <si>
    <t>Poolüberdachung - Diamant SKYline - Echtglas - 890 x 320 x 42 cm (LxBxH) - 4 Module</t>
  </si>
  <si>
    <t>Poolüberdachung - Diamant SKYline - Echtglas - 890 x 330 x 42 cm (LxBxH) - 4 Module</t>
  </si>
  <si>
    <t>Poolüberdachung - Diamant SKYline - Echtglas - 890 x 340 x 42 cm (LxBxH) - 4 Module</t>
  </si>
  <si>
    <t>Poolüberdachung - Diamant SKYline - Echtglas - 890 x 350 x 42 cm (LxBxH) - 4 Module</t>
  </si>
  <si>
    <t>Poolüberdachung - Diamant SKYline - Echtglas - 890 x 360 x 42 cm (LxBxH) - 4 Module</t>
  </si>
  <si>
    <t>Poolüberdachung - Diamant SKYline - Echtglas - 890 x 370 x 42 cm (LxBxH) - 4 Module</t>
  </si>
  <si>
    <t>Poolüberdachung - Diamant SKYline - Echtglas - 890 x 380 x 42 cm (LxBxH) - 4 Module</t>
  </si>
  <si>
    <t>Poolüberdachung - Diamant SKYline - Echtglas - 890 x 390 x 42 cm (LxBxH) - 4 Module</t>
  </si>
  <si>
    <t>Poolüberdachung - Diamant SKYline - Echtglas - 890 x 400 x 42 cm (LxBxH) - 4 Module</t>
  </si>
  <si>
    <t>Poolüberdachung - Diamant SKYline - Echtglas - 890 x 410 x 42 cm (LxBxH) - 4 Module</t>
  </si>
  <si>
    <t>Poolüberdachung - Diamant SKYline - Echtglas - 890 x 420 x 42 cm (LxBxH) - 4 Module</t>
  </si>
  <si>
    <t>Poolüberdachung - Diamant SKYline - Echtglas - 890 x 430 x 42 cm (LxBxH) - 4 Module</t>
  </si>
  <si>
    <t>Poolüberdachung - Diamant SKYline - Echtglas - 890 x 440 x 42 cm (LxBxH) - 4 Module</t>
  </si>
  <si>
    <t>Poolüberdachung - Diamant SKYline - Echtglas - 890 x 450 x 42 cm (LxBxH) - 4 Module</t>
  </si>
  <si>
    <t>Poolüberdachung - Diamant SKYline - Echtglas - 890 x 460 x 42 cm (LxBxH) - 4 Module</t>
  </si>
  <si>
    <t>Poolüberdachung - Diamant SKYline - Echtglas - 890 x 470 x 42 cm (LxBxH) - 4 Module</t>
  </si>
  <si>
    <t>Poolüberdachung - Diamant SKYline - Echtglas - 890 x 480 x 42 cm (LxBxH) - 4 Module</t>
  </si>
  <si>
    <t>Poolüberdachung - Diamant SKYline - Echtglas - 890 x 490 x 42 cm (LxBxH) - 4 Module</t>
  </si>
  <si>
    <t>Poolüberdachung - Diamant SKYline - Echtglas - 890 x 500 x 42 cm (LxBxH) - 4 Module</t>
  </si>
  <si>
    <t>Poolüberdachung - Diamant SKYline - Echtglas - 890 x 510 x 42 cm (LxBxH) - 4 Module</t>
  </si>
  <si>
    <t>Poolüberdachung - Diamant SKYline - Echtglas - 890 x 520 x 42 cm (LxBxH) - 4 Module</t>
  </si>
  <si>
    <t>Poolüberdachung - Diamant SKYline - Echtglas - 890 x 530 x 42 cm (LxBxH) - 4 Module</t>
  </si>
  <si>
    <t>Poolüberdachung - Diamant SKYline - Echtglas - 890 x 540 x 42 cm (LxBxH) - 4 Module</t>
  </si>
  <si>
    <t>Poolüberdachung - Diamant SKYline - Echtglas - 1120 x 250 x 51 cm (LxBxH) - 5 Module</t>
  </si>
  <si>
    <t>Poolüberdachung - Diamant SKYline - Echtglas - 1120 x 260 x 51 cm (LxBxH) - 5 Module</t>
  </si>
  <si>
    <t>Poolüberdachung - Diamant SKYline - Echtglas - 1120 x 270 x 51 cm (LxBxH) - 5 Module</t>
  </si>
  <si>
    <t>Poolüberdachung - Diamant SKYline - Echtglas - 1120 x 280 x 51 cm (LxBxH) - 5 Module</t>
  </si>
  <si>
    <t>Poolüberdachung - Diamant SKYline - Echtglas - 1120 x 290 x 51 cm (LxBxH) - 5 Module</t>
  </si>
  <si>
    <t>Poolüberdachung - Diamant SKYline - Echtglas - 1120 x 300 x 51 cm (LxBxH) - 5 Module</t>
  </si>
  <si>
    <t>Poolüberdachung - Diamant SKYline - Echtglas - 1120 x 310 x 51 cm (LxBxH) - 5 Module</t>
  </si>
  <si>
    <t>Poolüberdachung - Diamant SKYline - Echtglas - 1120 x 320 x 51 cm (LxBxH) - 5 Module</t>
  </si>
  <si>
    <t>Poolüberdachung - Diamant SKYline - Echtglas - 1120 x 330 x 51 cm (LxBxH) - 5 Module</t>
  </si>
  <si>
    <t>Poolüberdachung - Diamant SKYline - Echtglas - 1120 x 340 x 51 cm (LxBxH) - 5 Module</t>
  </si>
  <si>
    <t>Poolüberdachung - Diamant SKYline - Echtglas - 1120 x 350 x 51 cm (LxBxH) - 5 Module</t>
  </si>
  <si>
    <t>Poolüberdachung - Diamant SKYline - Echtglas - 1120 x 360 x 51 cm (LxBxH) - 5 Module</t>
  </si>
  <si>
    <t>Poolüberdachung - Diamant SKYline - Echtglas - 1120 x 370 x 51 cm (LxBxH) - 5 Module</t>
  </si>
  <si>
    <t>Poolüberdachung - Diamant SKYline - Echtglas - 1120 x 380 x 51 cm (LxBxH) - 5 Module</t>
  </si>
  <si>
    <t>Poolüberdachung - Diamant SKYline - Echtglas - 1120 x 390 x 51 cm (LxBxH) - 5 Module</t>
  </si>
  <si>
    <t>Poolüberdachung - Diamant SKYline - Echtglas - 1120 x 400 x 51 cm (LxBxH) - 5 Module</t>
  </si>
  <si>
    <t>Poolüberdachung - Diamant SKYline - Echtglas - 1120 x 410 x 51 cm (LxBxH) - 5 Module</t>
  </si>
  <si>
    <t>Poolüberdachung - Diamant SKYline - Echtglas - 1120 x 420 x 51 cm (LxBxH) - 5 Module</t>
  </si>
  <si>
    <t>Poolüberdachung - Diamant SKYline - Echtglas - 1120 x 430 x 51 cm (LxBxH) - 5 Module</t>
  </si>
  <si>
    <t>Poolüberdachung - Diamant SKYline - Echtglas - 1120 x 440 x 51 cm (LxBxH) - 5 Module</t>
  </si>
  <si>
    <t>Poolüberdachung - Diamant SKYline - Echtglas - 1120 x 450 x 51 cm (LxBxH) - 5 Module</t>
  </si>
  <si>
    <t>Poolüberdachung - Diamant SKYline - Echtglas - 1120 x 460 x 51 cm (LxBxH) - 5 Module</t>
  </si>
  <si>
    <t>Poolüberdachung - Diamant SKYline - Echtglas - 1120 x 470 x 51 cm (LxBxH) - 5 Module</t>
  </si>
  <si>
    <t>Poolüberdachung - Diamant SKYline - Echtglas - 1120 x 480 x 51 cm (LxBxH) - 5 Module</t>
  </si>
  <si>
    <t>Poolüberdachung - Diamant SKYline - Echtglas - 1120 x 490 x 51 cm (LxBxH) - 5 Module</t>
  </si>
  <si>
    <t>Poolüberdachung - Diamant SKYline - Echtglas - 1120 x 500 x 51 cm (LxBxH) - 5 Module</t>
  </si>
  <si>
    <t>Poolüberdachung - Diamant SKYline - Echtglas - 1120 x 510 x 51 cm (LxBxH) - 5 Module</t>
  </si>
  <si>
    <t>Poolüberdachung - Diamant SKYline - Echtglas - 1120 x 520 x 51 cm (LxBxH) - 5 Module</t>
  </si>
  <si>
    <t>Poolüberdachung - Diamant SKYline - Echtglas - 1120 x 530 x 51 cm (LxBxH) - 5 Module</t>
  </si>
  <si>
    <t>Poolüberdachung - Diamant SKYline - Echtglas - 1120 x 540 x 51 cm (LxBxH) - 5 Module</t>
  </si>
  <si>
    <t>Poolüberdachung - Diamant SKYline - Echtglas - 1340 x 250 x 60 cm (LxBxH) - 6 Module</t>
  </si>
  <si>
    <t>Poolüberdachung - Diamant SKYline - Echtglas - 1340 x 260 x 60 cm (LxBxH) - 6 Module</t>
  </si>
  <si>
    <t>Poolüberdachung - Diamant SKYline - Echtglas - 1340 x 270 x 60 cm (LxBxH) - 6 Module</t>
  </si>
  <si>
    <t>Poolüberdachung - Diamant SKYline - Echtglas - 1340 x 280 x 60 cm (LxBxH) - 6 Module</t>
  </si>
  <si>
    <t>Poolüberdachung - Diamant SKYline - Echtglas - 1340 x 290 x 60 cm (LxBxH) - 6 Module</t>
  </si>
  <si>
    <t>Poolüberdachung - Diamant SKYline - Echtglas - 1340 x 300 x 60 cm (LxBxH) - 6 Module</t>
  </si>
  <si>
    <t>Poolüberdachung - Diamant SKYline - Echtglas - 1340 x 310 x 60 cm (LxBxH) - 6 Module</t>
  </si>
  <si>
    <t>Poolüberdachung - Diamant SKYline - Echtglas - 1340 x 320 x 60 cm (LxBxH) - 6 Module</t>
  </si>
  <si>
    <t>Poolüberdachung - Diamant SKYline - Echtglas - 1340 x 330 x 60 cm (LxBxH) - 6 Module</t>
  </si>
  <si>
    <t>Poolüberdachung - Diamant SKYline - Echtglas - 1340 x 340 x 60 cm (LxBxH) - 6 Module</t>
  </si>
  <si>
    <t>Poolüberdachung - Diamant SKYline - Echtglas - 1340 x 350 x 60 cm (LxBxH) - 6 Module</t>
  </si>
  <si>
    <t>Poolüberdachung - Diamant SKYline - Echtglas - 1340 x 360 x 60 cm (LxBxH) - 6 Module</t>
  </si>
  <si>
    <t>Poolüberdachung - Diamant SKYline - Echtglas - 1340 x 370 x 60 cm (LxBxH) - 6 Module</t>
  </si>
  <si>
    <t>Poolüberdachung - Diamant SKYline - Echtglas - 1340 x 380 x 60 cm (LxBxH) - 6 Module</t>
  </si>
  <si>
    <t>Poolüberdachung - Diamant SKYline - Echtglas - 1340 x 390 x 60 cm (LxBxH) - 6 Module</t>
  </si>
  <si>
    <t>Poolüberdachung - Diamant SKYline - Echtglas - 1340 x 400 x 60 cm (LxBxH) - 6 Module</t>
  </si>
  <si>
    <t>Poolüberdachung - Diamant SKYline - Echtglas - 1340 x 410 x 60 cm (LxBxH) - 6 Module</t>
  </si>
  <si>
    <t>Poolüberdachung - Diamant SKYline - Echtglas - 1340 x 420 x 60 cm (LxBxH) - 6 Module</t>
  </si>
  <si>
    <t>Poolüberdachung - Diamant SKYline - Echtglas - 1340 x 430 x 60 cm (LxBxH) - 6 Module</t>
  </si>
  <si>
    <t>Poolüberdachung - Diamant SKYline - Echtglas - 1340 x 440 x 60 cm (LxBxH) - 6 Module</t>
  </si>
  <si>
    <t>Poolüberdachung - Diamant SKYline - Echtglas - 1340 x 450 x 60 cm (LxBxH) - 6 Module</t>
  </si>
  <si>
    <t>Poolüberdachung - Diamant SKYline - Echtglas - 1340 x 460 x 60 cm (LxBxH) - 6 Module</t>
  </si>
  <si>
    <t>Poolüberdachung - Diamant SKYline - Echtglas - 1340 x 470 x 60 cm (LxBxH) - 6 Module</t>
  </si>
  <si>
    <t>Poolüberdachung - Diamant SKYline - Echtglas - 1340 x 480 x 60 cm (LxBxH) - 6 Module</t>
  </si>
  <si>
    <t>Poolüberdachung - Diamant SKYline - Echtglas - 1340 x 490 x 60 cm (LxBxH) - 6 Module</t>
  </si>
  <si>
    <t>Poolüberdachung - Diamant SKYline - Echtglas - 1340 x 500 x 60 cm (LxBxH) - 6 Module</t>
  </si>
  <si>
    <t>Poolüberdachung - Diamant SKYline - Echtglas - 1340 x 510 x 60 cm (LxBxH) - 6 Module</t>
  </si>
  <si>
    <t>Poolüberdachung - Diamant SKYline - Echtglas - 1340 x 520 x 60 cm (LxBxH) - 6 Module</t>
  </si>
  <si>
    <t>Poolüberdachung - Diamant SKYline - Echtglas - 1340 x 530 x 60 cm (LxBxH) - 6 Module</t>
  </si>
  <si>
    <t>Diamant SYKLine - Schienenverlängerung pro Meter</t>
  </si>
  <si>
    <t>Elektroantrieb mit Fernbedienung</t>
  </si>
  <si>
    <t>Transportkosten Poolüberdachung AB WERK - pro km</t>
  </si>
  <si>
    <t>Montage der Poolüberdachung</t>
  </si>
  <si>
    <t>5% Bonus bei Kauf der Poolüberdachung SKYLine</t>
  </si>
  <si>
    <t>6 bis 8 Wochen</t>
  </si>
  <si>
    <t>Unterflur Rolladenabdeckung Diamant - 500 x 300 cm - PVC</t>
  </si>
  <si>
    <t>Unterflur Rolladenabdeckung Diamant - 600 x 300 cm - PVC</t>
  </si>
  <si>
    <t>Unterflur Rolladenabdeckung Diamant - 600 x 350 cm - PVC</t>
  </si>
  <si>
    <t>Unterflur Rolladenabdeckung Diamant - 700 x 300 cm - PVC</t>
  </si>
  <si>
    <t>Unterflur Rolladenabdeckung Diamant - 700 x 350 cm - PVC</t>
  </si>
  <si>
    <t>Unterflur Rolladenabdeckung Diamant - 800 x 300 cm - PVC</t>
  </si>
  <si>
    <t>Unterflur Rolladenabdeckung Diamant - 800 x 350 cm - PVC</t>
  </si>
  <si>
    <t>Unterflur Rolladenabdeckung Diamant - 900 x 300 cm - PVC</t>
  </si>
  <si>
    <t>Unterflur Rolladenabdeckung Diamant - 900 x 350 cm - PVC</t>
  </si>
  <si>
    <t>Unterflur Rolladenabdeckung Diamant - 1000 x 300 cm - PVC</t>
  </si>
  <si>
    <t>Unterflur Rolladenabdeckung Diamant - 1000 x 350 cm - PVC</t>
  </si>
  <si>
    <t>Unterflur Rolladenabdeckung Diamant - 500 x 300 cm - Polycarbonat</t>
  </si>
  <si>
    <t>Unterflur Rolladenabdeckung Diamant - 600 x 300 cm - Polycarbonat</t>
  </si>
  <si>
    <t>Unterflur Rolladenabdeckung Diamant - 600 x 350 cm - Polycarbonat</t>
  </si>
  <si>
    <t>Unterflur Rolladenabdeckung Diamant - 700 x 300 cm - Polycarbonat</t>
  </si>
  <si>
    <t>Unterflur Rolladenabdeckung Diamant - 700 x 350 cm - Polycarbonat</t>
  </si>
  <si>
    <t>Unterflur Rolladenabdeckung Diamant - 800 x 300 cm - Polycarbonat</t>
  </si>
  <si>
    <t>Unterflur Rolladenabdeckung Diamant - 800 x 350 cm - Polycarbonat</t>
  </si>
  <si>
    <t>Unterflur Rolladenabdeckung Diamant - 900 x 300 cm - Polycarbonat</t>
  </si>
  <si>
    <t>Unterflur Rolladenabdeckung Diamant - 900 x 350 cm - Polycarbonat</t>
  </si>
  <si>
    <t>Unterflur Rolladenabdeckung Diamant - 1000 x 300 cm - Polycarbonat</t>
  </si>
  <si>
    <t>Unterflur Rolladenabdeckung Diamant - 1000 x 350 cm - Polycarbonat</t>
  </si>
  <si>
    <t>Unterflur Rolladenabdeckung Waterbeck - 500 x 300 cm - PVC</t>
  </si>
  <si>
    <t>Unterflur Rolladenabdeckung Waterbeck - 600 x 300 cm - PVC</t>
  </si>
  <si>
    <t>Unterflur Rolladenabdeckung Waterbeck - 600 x 350 cm - PVC</t>
  </si>
  <si>
    <t>Unterflur Rolladenabdeckung Waterbeck - 700 x 300 cm - PVC</t>
  </si>
  <si>
    <t>Unterflur Rolladenabdeckung Waterbeck - 700 x 350 cm - PVC</t>
  </si>
  <si>
    <t>Unterflur Rolladenabdeckung Waterbeck - 800 x 300 cm - PVC</t>
  </si>
  <si>
    <t>Unterflur Rolladenabdeckung Waterbeck - 800 x 350 cm - PVC</t>
  </si>
  <si>
    <t>Unterflur Rolladenabdeckung Waterbeck - 900 x 300 cm - PVC</t>
  </si>
  <si>
    <t>Unterflur Rolladenabdeckung Waterbeck - 900 x 350 cm - PVC</t>
  </si>
  <si>
    <t>Unterflur Rolladenabdeckung Waterbeck - 1000 x 300 cm - PVC</t>
  </si>
  <si>
    <t>Unterflur Rolladenabdeckung Waterbeck - 1000 x 350 cm - PVC</t>
  </si>
  <si>
    <t>Unterflur Rolladenabdeckung Waterbeck - 500 x 300 cm - Polycarbonat</t>
  </si>
  <si>
    <t>Unterflur Rolladenabdeckung Waterbeck - 600 x 300 cm - Polycarbonat</t>
  </si>
  <si>
    <t>Unterflur Rolladenabdeckung Waterbeck - 600 x 350 cm - Polycarbonat</t>
  </si>
  <si>
    <t>Unterflur Rolladenabdeckung Waterbeck - 700 x 300 cm - Polycarbonat</t>
  </si>
  <si>
    <t>Unterflur Rolladenabdeckung Waterbeck - 700 x 350 cm - Polycarbonat</t>
  </si>
  <si>
    <t>Unterflur Rolladenabdeckung Waterbeck - 800 x 300 cm - Polycarbonat</t>
  </si>
  <si>
    <t>Unterflur Rolladenabdeckung Waterbeck - 800 x 350 cm - Polycarbonat</t>
  </si>
  <si>
    <t>Unterflur Rolladenabdeckung Waterbeck - 900 x 300 cm - Polycarbonat</t>
  </si>
  <si>
    <t>Unterflur Rolladenabdeckung Waterbeck - 900 x 350 cm - Polycarbonat</t>
  </si>
  <si>
    <t>Unterflur Rolladenabdeckung Waterbeck - 1000 x 300 cm - Polycarbonat</t>
  </si>
  <si>
    <t>Unterflur Rolladenabdeckung Waterbeck - 1000 x 350 cm - Polycarbonat</t>
  </si>
  <si>
    <t>Unterflur Rolladenabdeckung Waterbeck - EINBAU im Schacht bis 3m</t>
  </si>
  <si>
    <t>Unterflur Rolladenabdeckung Waterbeck - EINBAU im Schacht bis 3.5m</t>
  </si>
  <si>
    <t>Unterflur Rolladenabdeckung Waterbeck - Führung bei Überlauf 5m</t>
  </si>
  <si>
    <t>Unterflur Rolladenabdeckung Waterbeck - Führung bei Überlauf 6m</t>
  </si>
  <si>
    <t>Unterflur Rolladenabdeckung Waterbeck - Führung bei Überlauf 7m</t>
  </si>
  <si>
    <t>Unterflur Rolladenabdeckung Waterbeck - Führung bei Überlauf 8m</t>
  </si>
  <si>
    <t>Unterflur Rolladenabdeckung Waterbeck - Führung bei Überlauf 9m</t>
  </si>
  <si>
    <t>Unterflur Rolladenabdeckung Waterbeck - Führung bei Überlauf 10m</t>
  </si>
  <si>
    <t>Poolüberdachung - CUBIS - 550 x 300 x 46 cm (LxBxH) - 3 Module</t>
  </si>
  <si>
    <t>Poolüberdachung - CUBIS - 600 x 300 x 46 cm (LxBxH) - 3 Module</t>
  </si>
  <si>
    <t>Poolüberdachung - CUBIS - 650 x 300 x 46 cm (LxBxH) - 3 Module</t>
  </si>
  <si>
    <t>Poolüberdachung - CUBIS - 700 x 300 x 46 cm (LxBxH) - 3 Module</t>
  </si>
  <si>
    <t>Poolüberdachung - CUBIS - 750 x 300 x 46 cm (LxBxH) - 3 Module</t>
  </si>
  <si>
    <t>Poolüberdachung - CUBIS - 800 x 300 x 56 cm (LxBxH) - 4 Module</t>
  </si>
  <si>
    <t>Poolüberdachung - CUBIS - 850 x 300 x 56 cm (LxBxH) - 4 Module</t>
  </si>
  <si>
    <t>Poolüberdachung - CUBIS - 900 x 300 x 56 cm (LxBxH) - 4 Module</t>
  </si>
  <si>
    <t>Poolüberdachung - CUBIS - 950 x 300 x 56 cm (LxBxH) - 4 Module</t>
  </si>
  <si>
    <t>Poolüberdachung - CUBIS - 1000 x 300 x 56 cm (LxBxH) - 4 Module</t>
  </si>
  <si>
    <t>Poolüberdachung - CUBIS - 1050 x 300 x 65 cm (LxBxH) - 5 Module</t>
  </si>
  <si>
    <t>Poolüberdachung - CUBIS - 1100 x 300 x 65 cm (LxBxH) - 5 Module</t>
  </si>
  <si>
    <t>Poolüberdachung - CUBIS - 1150 x 300 x 65 cm (LxBxH) - 5 Module</t>
  </si>
  <si>
    <t>Poolüberdachung - CUBIS - 550 x 325 x 47 cm (LxBxH) - 3 Module</t>
  </si>
  <si>
    <t>Poolüberdachung - CUBIS - 600 x 325 x 47 cm (LxBxH) - 3 Module</t>
  </si>
  <si>
    <t>Poolüberdachung - CUBIS - 650 x 325 x 47 cm (LxBxH) - 3 Module</t>
  </si>
  <si>
    <t>Poolüberdachung - CUBIS - 700 x 325 x 47 cm (LxBxH) - 3 Module</t>
  </si>
  <si>
    <t>Poolüberdachung - CUBIS - 750 x 325 x 47 cm (LxBxH) - 3 Module</t>
  </si>
  <si>
    <t>Poolüberdachung - CUBIS - 800 x 325 x 56 cm (LxBxH) - 4 Module</t>
  </si>
  <si>
    <t>Poolüberdachung - CUBIS - 850 x 325 x 56 cm (LxBxH) - 4 Module</t>
  </si>
  <si>
    <t>Poolüberdachung - CUBIS - 900 x 325 x 56 cm (LxBxH) - 4 Module</t>
  </si>
  <si>
    <t>Poolüberdachung - CUBIS - 950 x 325 x 56 cm (LxBxH) - 4 Module</t>
  </si>
  <si>
    <t>Poolüberdachung - CUBIS - 1000 x 325 x 56 cm (LxBxH) - 4 Module</t>
  </si>
  <si>
    <t>Poolüberdachung - CUBIS - 1050 x 325 x 66 cm (LxBxH) - 5 Module</t>
  </si>
  <si>
    <t>Poolüberdachung - CUBIS - 1100 x 325 x 66 cm (LxBxH) - 5 Module</t>
  </si>
  <si>
    <t>Poolüberdachung - CUBIS - 1150 x 325 x 66 cm (LxBxH) - 5 Module</t>
  </si>
  <si>
    <t>Poolüberdachung - CUBIS - 550 x 350 x 47 cm (LxBxH) - 3 Module</t>
  </si>
  <si>
    <t>Poolüberdachung - CUBIS - 600 x 350 x 47 cm (LxBxH) - 3 Module</t>
  </si>
  <si>
    <t>Poolüberdachung - CUBIS - 650 x 350 x 47 cm (LxBxH) - 3 Module</t>
  </si>
  <si>
    <t>Poolüberdachung - CUBIS - 700 x 350 x 47 cm (LxBxH) - 3 Module</t>
  </si>
  <si>
    <t>Poolüberdachung - CUBIS - 750 x 350 x 47 cm (LxBxH) - 3 Module</t>
  </si>
  <si>
    <t>Poolüberdachung - CUBIS - 800 x 350 x 57 cm (LxBxH) - 4 Module</t>
  </si>
  <si>
    <t>Poolüberdachung - CUBIS - 850 x 350 x 57 cm (LxBxH) - 4 Module</t>
  </si>
  <si>
    <t>Poolüberdachung - CUBIS - 900 x 350 x 57 cm (LxBxH) - 4 Module</t>
  </si>
  <si>
    <t>Poolüberdachung - CUBIS - 950 x 350 x 57 cm (LxBxH) - 4 Module</t>
  </si>
  <si>
    <t>Poolüberdachung - CUBIS - 1000 x 350 x 57 cm (LxBxH) - 4 Module</t>
  </si>
  <si>
    <t>Poolüberdachung - CUBIS - 1050 x 350 x 66 cm (LxBxH) - 5 Module</t>
  </si>
  <si>
    <t>Poolüberdachung - CUBIS - 1100 x 350 x 66 cm (LxBxH) - 5 Module</t>
  </si>
  <si>
    <t>Poolüberdachung - CUBIS - 1150 x 350 x 66 cm (LxBxH) - 5 Module</t>
  </si>
  <si>
    <t>Poolüberdachung - CUBIS - 550 x 375 x 48 cm (LxBxH) - 3 Module</t>
  </si>
  <si>
    <t>Poolüberdachung - CUBIS - 600 x 375 x 48 cm (LxBxH) - 3 Module</t>
  </si>
  <si>
    <t>Poolüberdachung - CUBIS - 650 x 375 x 48 cm (LxBxH) - 3 Module</t>
  </si>
  <si>
    <t>Poolüberdachung - CUBIS - 700 x 375 x 48 cm (LxBxH) - 3 Module</t>
  </si>
  <si>
    <t>Poolüberdachung - CUBIS - 750 x 375 x 48 cm (LxBxH) - 3 Module</t>
  </si>
  <si>
    <t>Poolüberdachung - CUBIS - 800 x 375 x 57 cm (LxBxH) - 4 Module</t>
  </si>
  <si>
    <t>Poolüberdachung - CUBIS - 850 x 375 x 57 cm (LxBxH) - 4 Module</t>
  </si>
  <si>
    <t>Poolüberdachung - CUBIS - 900 x 375 x 57 cm (LxBxH) - 4 Module</t>
  </si>
  <si>
    <t>Poolüberdachung - CUBIS - 950 x 375 x 57 cm (LxBxH) - 4 Module</t>
  </si>
  <si>
    <t>Poolüberdachung - CUBIS - 1000 x 375 x 57 cm (LxBxH) - 4 Module</t>
  </si>
  <si>
    <t>Poolüberdachung - CUBIS - 1050 x 375 x 67 cm (LxBxH) - 5 Module</t>
  </si>
  <si>
    <t>Poolüberdachung - CUBIS - 1100 x 375 x 67 cm (LxBxH) - 5 Module</t>
  </si>
  <si>
    <t>Poolüberdachung - CUBIS - 1150 x 375 x 67 cm (LxBxH) - 5 Module</t>
  </si>
  <si>
    <t>Poolüberdachung - CUBIS - 550 x 400 x 48 cm (LxBxH) - 3 Module</t>
  </si>
  <si>
    <t>Poolüberdachung - CUBIS - 600 x 400 x 48 cm (LxBxH) - 3 Module</t>
  </si>
  <si>
    <t>Poolüberdachung - CUBIS - 650 x 400 x 48 cm (LxBxH) - 3 Module</t>
  </si>
  <si>
    <t>Poolüberdachung - CUBIS - 700 x 400 x 48 cm (LxBxH) - 3 Module</t>
  </si>
  <si>
    <t>Poolüberdachung - CUBIS - 750 x 400 x 48 cm (LxBxH) - 3 Module</t>
  </si>
  <si>
    <t>Poolüberdachung - CUBIS - 800 x 400 x 58 cm (LxBxH) - 4 Module</t>
  </si>
  <si>
    <t>Poolüberdachung - CUBIS - 850 x 400 x 58 cm (LxBxH) - 4 Module</t>
  </si>
  <si>
    <t>Poolüberdachung - CUBIS - 900 x 400 x 58 cm (LxBxH) - 4 Module</t>
  </si>
  <si>
    <t>Poolüberdachung - CUBIS - 950 x 400 x 58 cm (LxBxH) - 4 Module</t>
  </si>
  <si>
    <t>Poolüberdachung - CUBIS - 1000 x 400 x 58 cm (LxBxH) - 4 Module</t>
  </si>
  <si>
    <t>Poolüberdachung - CUBIS - 1050 x 400 x 67 cm (LxBxH) - 5 Module</t>
  </si>
  <si>
    <t>Poolüberdachung - CUBIS - 1100 x 400 x 67 cm (LxBxH) - 5 Module</t>
  </si>
  <si>
    <t>Poolüberdachung - CUBIS - 1150 x 400 x 67 cm (LxBxH) - 5 Module</t>
  </si>
  <si>
    <t>Poolüberdachung - CUBIS - 550 x 425 x 49 cm (LxBxH) - 3 Module</t>
  </si>
  <si>
    <t>Poolüberdachung - CUBIS - 600 x 425 x 49 cm (LxBxH) - 3 Module</t>
  </si>
  <si>
    <t>Poolüberdachung - CUBIS - 650 x 425 x 49 cm (LxBxH) - 3 Module</t>
  </si>
  <si>
    <t>Poolüberdachung - CUBIS - 700 x 425 x 49 cm (LxBxH) - 3 Module</t>
  </si>
  <si>
    <t>Poolüberdachung - CUBIS - 750 x 425 x 49 cm (LxBxH) - 3 Module</t>
  </si>
  <si>
    <t>Poolüberdachung - CUBIS - 800 x 425 x 58 cm (LxBxH) - 4 Module</t>
  </si>
  <si>
    <t>Poolüberdachung - CUBIS - 850 x 425 x 58 cm (LxBxH) - 4 Module</t>
  </si>
  <si>
    <t>Poolüberdachung - CUBIS - 900 x 425 x 58 cm (LxBxH) - 4 Module</t>
  </si>
  <si>
    <t>Poolüberdachung - CUBIS - 950 x 425 x 58 cm (LxBxH) - 4 Module</t>
  </si>
  <si>
    <t>Poolüberdachung - CUBIS - 1000 x 425 x 58 cm (LxBxH) - 4 Module</t>
  </si>
  <si>
    <t>Poolüberdachung - CUBIS - 1050 x 425 x 68 cm (LxBxH) - 5 Module</t>
  </si>
  <si>
    <t>Poolüberdachung - CUBIS - 1100 x 425 x 68 cm (LxBxH) - 5 Module</t>
  </si>
  <si>
    <t>Poolüberdachung - CUBIS - 1150 x 425 x 68 cm (LxBxH) - 5 Module</t>
  </si>
  <si>
    <t>Poolüberdachung - CUBIS - 550 x 450 x 49 cm (LxBxH) - 3 Module</t>
  </si>
  <si>
    <t>Poolüberdachung - CUBIS - 600 x 450 x 49 cm (LxBxH) - 3 Module</t>
  </si>
  <si>
    <t>Poolüberdachung - CUBIS - 650 x 450 x 49 cm (LxBxH) - 3 Module</t>
  </si>
  <si>
    <t>Poolüberdachung - CUBIS - 700 x 450 x 49 cm (LxBxH) - 3 Module</t>
  </si>
  <si>
    <t>Poolüberdachung - CUBIS - 750 x 450 x 49 cm (LxBxH) - 3 Module</t>
  </si>
  <si>
    <t>Poolüberdachung - CUBIS - 800 x 450 x 59 cm (LxBxH) - 4 Module</t>
  </si>
  <si>
    <t>Poolüberdachung - CUBIS - 850 x 450 x 59 cm (LxBxH) - 4 Module</t>
  </si>
  <si>
    <t>Poolüberdachung - CUBIS - 900 x 450 x 59 cm (LxBxH) - 4 Module</t>
  </si>
  <si>
    <t>Poolüberdachung - CUBIS - 950 x 450 x 59 cm (LxBxH) - 4 Module</t>
  </si>
  <si>
    <t>Poolüberdachung - CUBIS - 1000 x 450 x 59 cm (LxBxH) - 4 Module</t>
  </si>
  <si>
    <t>Poolüberdachung - CUBIS - 1050 x 450 x 68 cm (LxBxH) - 5 Module</t>
  </si>
  <si>
    <t>Poolüberdachung - CUBIS - 1100 x 450 x 68 cm (LxBxH) - 5 Module</t>
  </si>
  <si>
    <t>Poolüberdachung - CUBIS - 1150 x 450 x 68 cm (LxBxH) - 5 Module</t>
  </si>
  <si>
    <t>Poolüberdachung - CUBIS - 550 x 475 x 50 cm (LxBxH) - 3 Module</t>
  </si>
  <si>
    <t>Poolüberdachung - CUBIS - 600 x 475 x 50 cm (LxBxH) - 3 Module</t>
  </si>
  <si>
    <t>Poolüberdachung - CUBIS - 650 x 475 x 50 cm (LxBxH) - 3 Module</t>
  </si>
  <si>
    <t>Poolüberdachung - CUBIS - 700 x 475 x 50 cm (LxBxH) - 3 Module</t>
  </si>
  <si>
    <t>Poolüberdachung - CUBIS - 750 x 475 x 50 cm (LxBxH) - 3 Module</t>
  </si>
  <si>
    <t>Poolüberdachung - CUBIS - 800 x 475 x 59 cm (LxBxH) - 4 Module</t>
  </si>
  <si>
    <t>Poolüberdachung - CUBIS - 850 x 475 x 59 cm (LxBxH) - 4 Module</t>
  </si>
  <si>
    <t>Poolüberdachung - CUBIS - 900 x 475 x 59 cm (LxBxH) - 4 Module</t>
  </si>
  <si>
    <t>Poolüberdachung - CUBIS - 950 x 475 x 59 cm (LxBxH) - 4 Module</t>
  </si>
  <si>
    <t>Poolüberdachung - CUBIS - 1000 x 475 x 59 cm (LxBxH) - 4 Module</t>
  </si>
  <si>
    <t>Poolüberdachung - CUBIS - 1050 x 475 x 69 cm (LxBxH) - 5 Module</t>
  </si>
  <si>
    <t>Poolüberdachung - CUBIS - 1100 x 475 x 69 cm (LxBxH) - 5 Module</t>
  </si>
  <si>
    <t>Poolüberdachung - CUBIS - 1150 x 475 x 69 cm (LxBxH) - 5 Module</t>
  </si>
  <si>
    <t>Poolüberdachung - CUBIS - 550 x 500 x 50 cm (LxBxH) - 3 Module</t>
  </si>
  <si>
    <t>Poolüberdachung - CUBIS - 600 x 500 x 50 cm (LxBxH) - 3 Module</t>
  </si>
  <si>
    <t>Poolüberdachung - CUBIS - 650 x 500 x 50 cm (LxBxH) - 3 Module</t>
  </si>
  <si>
    <t>Poolüberdachung - CUBIS - 700 x 500 x 50 cm (LxBxH) - 3 Module</t>
  </si>
  <si>
    <t>Poolüberdachung - CUBIS - 750 x 500 x 50 cm (LxBxH) - 3 Module</t>
  </si>
  <si>
    <t>Poolüberdachung - CUBIS - 800 x 500 x 60 cm (LxBxH) - 4 Module</t>
  </si>
  <si>
    <t>Poolüberdachung - CUBIS - 850 x 500 x 60 cm (LxBxH) - 4 Module</t>
  </si>
  <si>
    <t>Poolüberdachung - CUBIS - 900 x 500 x 60 cm (LxBxH) - 4 Module</t>
  </si>
  <si>
    <t>Poolüberdachung - CUBIS - 950 x 500 x 60 cm (LxBxH) - 4 Module</t>
  </si>
  <si>
    <t>Poolüberdachung - CUBIS - 1000 x 500 x 60 cm (LxBxH) - 4 Module</t>
  </si>
  <si>
    <t>Poolüberdachung - CUBIS - 1050 x 500 x 69 cm (LxBxH) - 5 Module</t>
  </si>
  <si>
    <t>Poolüberdachung - CUBIS - 1100 x 500 x 69 cm (LxBxH) - 5 Module</t>
  </si>
  <si>
    <t>Poolüberdachung - CUBIS - 1150 x 500 x 69 cm (LxBxH) - 5 Module</t>
  </si>
  <si>
    <t>Poolüberdachung - CUBIS - 550 x 525 x 51 cm (LxBxH) - 3 Module</t>
  </si>
  <si>
    <t>Poolüberdachung - CUBIS - 600 x 525 x 51 cm (LxBxH) - 3 Module</t>
  </si>
  <si>
    <t>Poolüberdachung - CUBIS - 650 x 525 x 51 cm (LxBxH) - 3 Module</t>
  </si>
  <si>
    <t>Poolüberdachung - CUBIS - 700 x 525 x 51 cm (LxBxH) - 3 Module</t>
  </si>
  <si>
    <t>Poolüberdachung - CUBIS - 750 x 525 x 51 cm (LxBxH) - 3 Module</t>
  </si>
  <si>
    <t>Poolüberdachung - CUBIS - 800 x 525 x 60 cm (LxBxH) - 4 Module</t>
  </si>
  <si>
    <t>Poolüberdachung - CUBIS - 850 x 525 x 60 cm (LxBxH) - 4 Module</t>
  </si>
  <si>
    <t>Poolüberdachung - CUBIS - 900 x 525 x 60 cm (LxBxH) - 4 Module</t>
  </si>
  <si>
    <t>Poolüberdachung - CUBIS - 950 x 525 x 60 cm (LxBxH) - 4 Module</t>
  </si>
  <si>
    <t>Poolüberdachung - CUBIS - 1000 x 525 x 60 cm (LxBxH) - 4 Module</t>
  </si>
  <si>
    <t>Poolüberdachung - CUBIS - 1050 x 525 x 70 cm (LxBxH) - 5 Module</t>
  </si>
  <si>
    <t>Poolüberdachung - CUBIS - 1100 x 525 x 70 cm (LxBxH) - 5 Module</t>
  </si>
  <si>
    <t>Poolüberdachung - CUBIS - 1150 x 525 x 70 cm (LxBxH) - 5 Module</t>
  </si>
  <si>
    <t>Schienenverlängerung pro Meter</t>
  </si>
  <si>
    <t>5% Bonus bei Kauf der Poolüberdachung</t>
  </si>
  <si>
    <t>Seiten - Schiebetür im größten Modul</t>
  </si>
  <si>
    <t>Sicherheits - Schloss</t>
  </si>
  <si>
    <t>Poolüberdachung - KLASSIK - 550 x 300 x 115 cm (LxBxH) - 3 Module</t>
  </si>
  <si>
    <t>Poolüberdachung - KLASSIK - 600 x 300 x 115 cm (LxBxH) - 3 Module</t>
  </si>
  <si>
    <t>Poolüberdachung - KLASSIK - 650 x 300 x 115 cm (LxBxH) - 3 Module</t>
  </si>
  <si>
    <t>Poolüberdachung - KLASSIK - 700 x 300 x 115 cm (LxBxH) - 3 Module</t>
  </si>
  <si>
    <t>Poolüberdachung - KLASSIK - 750 x 300 x 115 cm (LxBxH) - 3 Module</t>
  </si>
  <si>
    <t>Poolüberdachung - KLASSIK - 800 x 300 x 125 cm (LxBxH) - 4 Module</t>
  </si>
  <si>
    <t>Poolüberdachung - KLASSIK - 850 x 300 x 125 cm (LxBxH) - 4 Module</t>
  </si>
  <si>
    <t>Poolüberdachung - KLASSIK - 900 x 300 x 125 cm (LxBxH) - 4 Module</t>
  </si>
  <si>
    <t>Poolüberdachung - KLASSIK - 950 x 300 x 125 cm (LxBxH) - 4 Module</t>
  </si>
  <si>
    <t>Poolüberdachung - KLASSIK - 1000 x 300 x 125 cm (LxBxH) - 4 Module</t>
  </si>
  <si>
    <t>Poolüberdachung - KLASSIK - 1050 x 300 x 130 cm (LxBxH) - 5 Module</t>
  </si>
  <si>
    <t>Poolüberdachung - KLASSIK - 1100 x 300 x 130 cm (LxBxH) - 5 Module</t>
  </si>
  <si>
    <t>Poolüberdachung - KLASSIK - 1150 x 300 x 130 cm (LxBxH) - 5 Module</t>
  </si>
  <si>
    <t>Poolüberdachung - KLASSIK - 550 x 325 x 125 cm (LxBxH) - 3 Module</t>
  </si>
  <si>
    <t>Poolüberdachung - KLASSIK - 600 x 325 x 125 cm (LxBxH) - 3 Module</t>
  </si>
  <si>
    <t>Poolüberdachung - KLASSIK - 650 x 325 x 125 cm (LxBxH) - 3 Module</t>
  </si>
  <si>
    <t>Poolüberdachung - KLASSIK - 700 x 325 x 125 cm (LxBxH) - 3 Module</t>
  </si>
  <si>
    <t>Poolüberdachung - KLASSIK - 750 x 325 x 125 cm (LxBxH) - 3 Module</t>
  </si>
  <si>
    <t>Poolüberdachung - KLASSIK - 800 x 325 x 135 cm (LxBxH) - 4 Module</t>
  </si>
  <si>
    <t>Poolüberdachung - KLASSIK - 850 x 325 x 135 cm (LxBxH) - 4 Module</t>
  </si>
  <si>
    <t>Poolüberdachung - KLASSIK - 900 x 325 x 135 cm (LxBxH) - 4 Module</t>
  </si>
  <si>
    <t>Poolüberdachung - KLASSIK - 950 x 325 x 135 cm (LxBxH) - 4 Module</t>
  </si>
  <si>
    <t>Poolüberdachung - KLASSIK - 1000 x 325 x 135 cm (LxBxH) - 4 Module</t>
  </si>
  <si>
    <t>Poolüberdachung - KLASSIK - 1050 x 325 x 140 cm (LxBxH) - 5 Module</t>
  </si>
  <si>
    <t>Poolüberdachung - KLASSIK - 1100 x 325 x 140 cm (LxBxH) - 5 Module</t>
  </si>
  <si>
    <t>Poolüberdachung - KLASSIK - 1150 x 325 x 140 cm (LxBxH) - 5 Module</t>
  </si>
  <si>
    <t>Poolüberdachung - KLASSIK - 550 x 350 x 130 cm (LxBxH) - 3 Module</t>
  </si>
  <si>
    <t>Poolüberdachung - KLASSIK - 600 x 350 x 130 cm (LxBxH) - 3 Module</t>
  </si>
  <si>
    <t>Poolüberdachung - KLASSIK - 650 x 350 x 130 cm (LxBxH) - 3 Module</t>
  </si>
  <si>
    <t>Poolüberdachung - KLASSIK - 700 x 350 x 130 cm (LxBxH) - 3 Module</t>
  </si>
  <si>
    <t>Poolüberdachung - KLASSIK - 750 x 350 x 130 cm (LxBxH) - 3 Module</t>
  </si>
  <si>
    <t>Poolüberdachung - KLASSIK - 800 x 350 x 140 cm (LxBxH) - 4 Module</t>
  </si>
  <si>
    <t>Poolüberdachung - KLASSIK - 850 x 350 x 140 cm (LxBxH) - 4 Module</t>
  </si>
  <si>
    <t>Poolüberdachung - KLASSIK - 900 x 350 x 140 cm (LxBxH) - 4 Module</t>
  </si>
  <si>
    <t>Poolüberdachung - KLASSIK - 950 x 350 x 140 cm (LxBxH) - 4 Module</t>
  </si>
  <si>
    <t>Poolüberdachung - KLASSIK - 1000 x 350 x 140 cm (LxBxH) - 4 Module</t>
  </si>
  <si>
    <t>Poolüberdachung - KLASSIK - 1050 x 350 x 145 cm (LxBxH) - 5 Module</t>
  </si>
  <si>
    <t>Poolüberdachung - KLASSIK - 1100 x 350 x 145 cm (LxBxH) - 5 Module</t>
  </si>
  <si>
    <t>Poolüberdachung - KLASSIK - 1150 x 350 x 145 cm (LxBxH) - 5 Module</t>
  </si>
  <si>
    <t>Poolüberdachung - KLASSIK - 550 x 375 x 145 cm (LxBxH) - 3 Module</t>
  </si>
  <si>
    <t>Poolüberdachung - KLASSIK - 600 x 375 x 135 cm (LxBxH) - 3 Module</t>
  </si>
  <si>
    <t>Poolüberdachung - KLASSIK - 650 x 375 x 135 cm (LxBxH) - 3 Module</t>
  </si>
  <si>
    <t>Poolüberdachung - KLASSIK - 700 x 375 x 135 cm (LxBxH) - 3 Module</t>
  </si>
  <si>
    <t>Poolüberdachung - KLASSIK - 750 x 375 x 135 cm (LxBxH) - 3 Module</t>
  </si>
  <si>
    <t>Poolüberdachung - KLASSIK - 800 x 375 x 145 cm (LxBxH) - 4 Module</t>
  </si>
  <si>
    <t>Poolüberdachung - KLASSIK - 850 x 375 x 145 cm (LxBxH) - 4 Module</t>
  </si>
  <si>
    <t>Poolüberdachung - KLASSIK - 900 x 375 x 145 cm (LxBxH) - 4 Module</t>
  </si>
  <si>
    <t>Poolüberdachung - KLASSIK - 950 x 375 x 145 cm (LxBxH) - 4 Module</t>
  </si>
  <si>
    <t>Poolüberdachung - KLASSIK - 1000 x 375 x 145 cm (LxBxH) - 4 Module</t>
  </si>
  <si>
    <t>Poolüberdachung - KLASSIK - 1050 x 375 x 150 cm (LxBxH) - 5 Module</t>
  </si>
  <si>
    <t>Poolüberdachung - KLASSIK - 1100 x 375 x 150 cm (LxBxH) - 5 Module</t>
  </si>
  <si>
    <t>Poolüberdachung - KLASSIK - 1150 x 375 x 150 cm (LxBxH) - 5 Module</t>
  </si>
  <si>
    <t>Poolüberdachung - KLASSIK - 550 x 400 x 140 cm (LxBxH) - 3 Module</t>
  </si>
  <si>
    <t>Poolüberdachung - KLASSIK - 600 x 400 x 140 cm (LxBxH) - 3 Module</t>
  </si>
  <si>
    <t>Poolüberdachung - KLASSIK - 650 x 400 x 140 cm (LxBxH) - 3 Module</t>
  </si>
  <si>
    <t>Poolüberdachung - KLASSIK - 700 x 400 x 140 cm (LxBxH) - 3 Module</t>
  </si>
  <si>
    <t>Poolüberdachung - KLASSIK - 750 x 400 x 140 cm (LxBxH) - 3 Module</t>
  </si>
  <si>
    <t>Poolüberdachung - KLASSIK - 800 x 400 x 150 cm (LxBxH) - 4 Module</t>
  </si>
  <si>
    <t>Poolüberdachung - KLASSIK - 850 x 400 x 150 cm (LxBxH) - 4 Module</t>
  </si>
  <si>
    <t>Poolüberdachung - KLASSIK - 900 x 400 x 150 cm (LxBxH) - 4 Module</t>
  </si>
  <si>
    <t>Poolüberdachung - KLASSIK - 950 x 400 x 150 cm (LxBxH) - 4 Module</t>
  </si>
  <si>
    <t>Poolüberdachung - KLASSIK - 1000 x 400 x 150 cm (LxBxH) - 4 Module</t>
  </si>
  <si>
    <t>Poolüberdachung - KLASSIK - 1050 x 400 x 155 cm (LxBxH) - 5 Module</t>
  </si>
  <si>
    <t>Poolüberdachung - KLASSIK - 1100 x 400 x 155 cm (LxBxH) - 5 Module</t>
  </si>
  <si>
    <t>Poolüberdachung - KLASSIK - 1150 x 400 x 155 cm (LxBxH) - 5 Module</t>
  </si>
  <si>
    <t>Poolüberdachung - KLASSIK - 550 x 425 x 150 cm (LxBxH) - 3 Module</t>
  </si>
  <si>
    <t>Poolüberdachung - KLASSIK - 600 x 425 x 150 cm (LxBxH) - 3 Module</t>
  </si>
  <si>
    <t>Poolüberdachung - KLASSIK - 650 x 425 x 150 cm (LxBxH) - 3 Module</t>
  </si>
  <si>
    <t>Poolüberdachung - KLASSIK - 700 x 425 x 150 cm (LxBxH) - 3 Module</t>
  </si>
  <si>
    <t>Poolüberdachung - KLASSIK - 750 x 425 x 150 cm (LxBxH) - 3 Module</t>
  </si>
  <si>
    <t>Poolüberdachung - KLASSIK - 800 x 425 x 160 cm (LxBxH) - 4 Module</t>
  </si>
  <si>
    <t>Poolüberdachung - KLASSIK - 850 x 425 x 160 cm (LxBxH) - 4 Module</t>
  </si>
  <si>
    <t>Poolüberdachung - KLASSIK - 900 x 425 x 160 cm (LxBxH) - 4 Module</t>
  </si>
  <si>
    <t>Poolüberdachung - KLASSIK - 950 x 425 x 160 cm (LxBxH) - 4 Module</t>
  </si>
  <si>
    <t>Poolüberdachung - KLASSIK - 1000 x 425 x 160 cm (LxBxH) - 4 Module</t>
  </si>
  <si>
    <t>Poolüberdachung - KLASSIK - 1050 x 425 x 165 cm (LxBxH) - 5 Module</t>
  </si>
  <si>
    <t>Poolüberdachung - KLASSIK - 1100 x 425 x 165 cm (LxBxH) - 5 Module</t>
  </si>
  <si>
    <t>Poolüberdachung - KLASSIK - 1150 x 425 x 165 cm (LxBxH) - 5 Module</t>
  </si>
  <si>
    <t>Poolüberdachung - KLASSIK - 550 x 450 x 155 cm (LxBxH) - 3 Module</t>
  </si>
  <si>
    <t>Poolüberdachung - KLASSIK - 600 x 450 x 155 cm (LxBxH) - 3 Module</t>
  </si>
  <si>
    <t>Poolüberdachung - KLASSIK - 650 x 450 x 155 cm (LxBxH) - 3 Module</t>
  </si>
  <si>
    <t>Poolüberdachung - KLASSIK - 700 x 450 x 155 cm (LxBxH) - 3 Module</t>
  </si>
  <si>
    <t>Poolüberdachung - KLASSIK - 750 x 450 x 155 cm (LxBxH) - 3 Module</t>
  </si>
  <si>
    <t>Poolüberdachung - KLASSIK - 800 x 450 x 165 cm (LxBxH) - 4 Module</t>
  </si>
  <si>
    <t>Poolüberdachung - KLASSIK - 850 x 450 x 165 cm (LxBxH) - 4 Module</t>
  </si>
  <si>
    <t>Poolüberdachung - KLASSIK - 900 x 450 x 165 cm (LxBxH) - 4 Module</t>
  </si>
  <si>
    <t>Poolüberdachung - KLASSIK - 950 x 450 x 165 cm (LxBxH) - 4 Module</t>
  </si>
  <si>
    <t>Poolüberdachung - KLASSIK - 1000 x 450 x 165 cm (LxBxH) - 4 Module</t>
  </si>
  <si>
    <t>Poolüberdachung - KLASSIK - 1050 x 450 x 170 cm (LxBxH) - 5 Module</t>
  </si>
  <si>
    <t>Poolüberdachung - KLASSIK - 1100 x 450 x 170 cm (LxBxH) - 5 Module</t>
  </si>
  <si>
    <t>Poolüberdachung - KLASSIK - 1150 x 450 x 170 cm (LxBxH) - 5 Module</t>
  </si>
  <si>
    <t>Poolüberdachung - KLASSIK - 550 x 475 x 160 cm (LxBxH) - 3 Module</t>
  </si>
  <si>
    <t>Poolüberdachung - KLASSIK - 600 x 475 x 160 cm (LxBxH) - 3 Module</t>
  </si>
  <si>
    <t>Poolüberdachung - KLASSIK - 650 x 475 x 160 cm (LxBxH) - 3 Module</t>
  </si>
  <si>
    <t>Poolüberdachung - KLASSIK - 700 x 475 x 160 cm (LxBxH) - 3 Module</t>
  </si>
  <si>
    <t>Poolüberdachung - KLASSIK - 750 x 475 x 160 cm (LxBxH) - 3 Module</t>
  </si>
  <si>
    <t>Poolüberdachung - KLASSIK - 800 x 475 x 170 cm (LxBxH) - 4 Module</t>
  </si>
  <si>
    <t>Poolüberdachung - KLASSIK - 850 x 475 x 170 cm (LxBxH) - 4 Module</t>
  </si>
  <si>
    <t>Poolüberdachung - KLASSIK - 900 x 475 x 170 cm (LxBxH) - 4 Module</t>
  </si>
  <si>
    <t>Poolüberdachung - KLASSIK - 950 x 475 x 170 cm (LxBxH) - 4 Module</t>
  </si>
  <si>
    <t>Poolüberdachung - KLASSIK - 1000 x 475 x 170 cm (LxBxH) - 4 Module</t>
  </si>
  <si>
    <t>Poolüberdachung - KLASSIK - 1050 x 475 x 175 cm (LxBxH) - 5 Module</t>
  </si>
  <si>
    <t>Poolüberdachung - KLASSIK - 1100 x 475 x 175 cm (LxBxH) - 5 Module</t>
  </si>
  <si>
    <t>Poolüberdachung - KLASSIK - 1150 x 475 x 175 cm (LxBxH) - 5 Module</t>
  </si>
  <si>
    <t>Poolüberdachung - KLASSIK - 550 x 500 x 165 cm (LxBxH) - 3 Module</t>
  </si>
  <si>
    <t>Poolüberdachung - KLASSIK - 600 x 500 x 165 cm (LxBxH) - 3 Module</t>
  </si>
  <si>
    <t>Poolüberdachung - KLASSIK - 650 x 500 x 165 cm (LxBxH) - 3 Module</t>
  </si>
  <si>
    <t>Poolüberdachung - KLASSIK - 700 x 500 x 165 cm (LxBxH) - 3 Module</t>
  </si>
  <si>
    <t>Poolüberdachung - KLASSIK - 750 x 500 x 165 cm (LxBxH) - 3 Module</t>
  </si>
  <si>
    <t>Poolüberdachung - KLASSIK - 800 x 500 x 175 cm (LxBxH) - 4 Module</t>
  </si>
  <si>
    <t>Poolüberdachung - KLASSIK - 850 x 500 x 175 cm (LxBxH) - 4 Module</t>
  </si>
  <si>
    <t>Poolüberdachung - KLASSIK - 900 x 500 x 175 cm (LxBxH) - 4 Module</t>
  </si>
  <si>
    <t>Poolüberdachung - KLASSIK - 950 x 500 x 175 cm (LxBxH) - 4 Module</t>
  </si>
  <si>
    <t>Poolüberdachung - KLASSIK - 1000 x 500 x 175 cm (LxBxH) - 4 Module</t>
  </si>
  <si>
    <t>Poolüberdachung - KLASSIK - 1050 x 500 x 180 cm (LxBxH) - 5 Module</t>
  </si>
  <si>
    <t>Poolüberdachung - KLASSIK - 1100 x 500 x 180 cm (LxBxH) - 5 Module</t>
  </si>
  <si>
    <t>Poolüberdachung - KLASSIK - 1150 x 500 x 180 cm (LxBxH) - 5 Module</t>
  </si>
  <si>
    <t>Drehtür / Angeltür</t>
  </si>
  <si>
    <t>Aufklappbare Lüftungsklappe</t>
  </si>
  <si>
    <t>Aufklappbare Dichtung</t>
  </si>
  <si>
    <t>Aufpreis von Hohlkammer auf komplett Klarglas 4mm</t>
  </si>
  <si>
    <t>Poolüberdachung - TEXAS - 550 x 300 x 75 cm (LxBxH) - 3 Module</t>
  </si>
  <si>
    <t>Poolüberdachung - TEXAS - 600 x 300 x 75 cm (LxBxH) - 3 Module</t>
  </si>
  <si>
    <t>Poolüberdachung - TEXAS - 650 x 300 x 75 cm (LxBxH) - 3 Module</t>
  </si>
  <si>
    <t>Poolüberdachung - TEXAS - 700 x 300 x 75 cm (LxBxH) - 3 Module</t>
  </si>
  <si>
    <t>Poolüberdachung - TEXAS - 750 x 300 x 75 cm (LxBxH) - 3 Module</t>
  </si>
  <si>
    <t>Poolüberdachung - TEXAS - 800 x 300 x 85 cm (LxBxH) - 4 Module</t>
  </si>
  <si>
    <t>Poolüberdachung - TEXAS - 850 x 300 x 85 cm (LxBxH) - 4 Module</t>
  </si>
  <si>
    <t>Poolüberdachung - TEXAS - 900 x 300 x 85 cm (LxBxH) - 4 Module</t>
  </si>
  <si>
    <t>Poolüberdachung - TEXAS - 950 x 300 x 85 cm (LxBxH) - 4 Module</t>
  </si>
  <si>
    <t>Poolüberdachung - TEXAS - 1000 x 300 x 85 cm (LxBxH) - 4 Module</t>
  </si>
  <si>
    <t>Poolüberdachung - TEXAS - 1050 x 300 x 90 cm (LxBxH) - 5 Module</t>
  </si>
  <si>
    <t>Poolüberdachung - TEXAS - 1100 x 300 x 90 cm (LxBxH) - 5 Module</t>
  </si>
  <si>
    <t>Poolüberdachung - TEXAS - 1150 x 300 x 90 cm (LxBxH) - 5 Module</t>
  </si>
  <si>
    <t>Poolüberdachung - TEXAS - 550 x 325 x 75 cm (LxBxH) - 3 Module</t>
  </si>
  <si>
    <t>Poolüberdachung - TEXAS - 600 x 325 x 75 cm (LxBxH) - 3 Module</t>
  </si>
  <si>
    <t>Poolüberdachung - TEXAS - 650 x 325 x 75 cm (LxBxH) - 3 Module</t>
  </si>
  <si>
    <t>Poolüberdachung - TEXAS - 700 x 325 x 75 cm (LxBxH) - 3 Module</t>
  </si>
  <si>
    <t>Poolüberdachung - TEXAS - 750 x 325 x 75 cm (LxBxH) - 3 Module</t>
  </si>
  <si>
    <t>Poolüberdachung - TEXAS - 800 x 325 x 85 cm (LxBxH) - 4 Module</t>
  </si>
  <si>
    <t>Poolüberdachung - TEXAS - 850 x 325 x 85 cm (LxBxH) - 4 Module</t>
  </si>
  <si>
    <t>Poolüberdachung - TEXAS - 900 x 325 x 85 cm (LxBxH) - 4 Module</t>
  </si>
  <si>
    <t>Poolüberdachung - TEXAS - 950 x 325 x 85 cm (LxBxH) - 4 Module</t>
  </si>
  <si>
    <t>Poolüberdachung - TEXAS - 1000 x 325 x 85 cm (LxBxH) - 4 Module</t>
  </si>
  <si>
    <t>Poolüberdachung - TEXAS - 1050 x 325 x 90 cm (LxBxH) - 5 Module</t>
  </si>
  <si>
    <t>Poolüberdachung - TEXAS - 1100 x 325 x 90 cm (LxBxH) - 5 Module</t>
  </si>
  <si>
    <t>Poolüberdachung - TEXAS - 1150 x 325 x 90 cm (LxBxH) - 5 Module</t>
  </si>
  <si>
    <t>Poolüberdachung - TEXAS - 550 x 350 x 80 cm (LxBxH) - 3 Module</t>
  </si>
  <si>
    <t>Poolüberdachung - TEXAS - 600 x 350 x 80 cm (LxBxH) - 3 Module</t>
  </si>
  <si>
    <t>Poolüberdachung - TEXAS - 650 x 350 x 80 cm (LxBxH) - 3 Module</t>
  </si>
  <si>
    <t>Poolüberdachung - TEXAS - 700 x 350 x 80 cm (LxBxH) - 3 Module</t>
  </si>
  <si>
    <t>Poolüberdachung - TEXAS - 750 x 350 x 80 cm (LxBxH) - 3 Module</t>
  </si>
  <si>
    <t>Poolüberdachung - TEXAS - 800 x 350 x 90 cm (LxBxH) - 4 Module</t>
  </si>
  <si>
    <t>Poolüberdachung - TEXAS - 850 x 350 x 90 cm (LxBxH) - 4 Module</t>
  </si>
  <si>
    <t>Poolüberdachung - TEXAS - 900 x 350 x 90 cm (LxBxH) - 4 Module</t>
  </si>
  <si>
    <t>Poolüberdachung - TEXAS - 950 x 350 x 90 cm (LxBxH) - 4 Module</t>
  </si>
  <si>
    <t>Poolüberdachung - TEXAS - 1000 x 350 x 90 cm (LxBxH) - 4 Module</t>
  </si>
  <si>
    <t>Poolüberdachung - TEXAS - 1050 x 350 x 95 cm (LxBxH) - 5 Module</t>
  </si>
  <si>
    <t>Poolüberdachung - TEXAS - 1100 x 350 x 95 cm (LxBxH) - 5 Module</t>
  </si>
  <si>
    <t>Poolüberdachung - TEXAS - 1150 x 350 x 95 cm (LxBxH) - 5 Module</t>
  </si>
  <si>
    <t>Poolüberdachung - TEXAS - 550 x 375 x 95 cm (LxBxH) - 3 Module</t>
  </si>
  <si>
    <t>Poolüberdachung - TEXAS - 600 x 375 x 80 cm (LxBxH) - 3 Module</t>
  </si>
  <si>
    <t>Poolüberdachung - TEXAS - 650 x 375 x 80 cm (LxBxH) - 3 Module</t>
  </si>
  <si>
    <t>Poolüberdachung - TEXAS - 700 x 375 x 80 cm (LxBxH) - 3 Module</t>
  </si>
  <si>
    <t>Poolüberdachung - TEXAS - 750 x 375 x 80 cm (LxBxH) - 3 Module</t>
  </si>
  <si>
    <t>Poolüberdachung - TEXAS - 800 x 375 x 90 cm (LxBxH) - 4 Module</t>
  </si>
  <si>
    <t>Poolüberdachung - TEXAS - 850 x 375 x 90 cm (LxBxH) - 4 Module</t>
  </si>
  <si>
    <t>Poolüberdachung - TEXAS - 900 x 375 x 90 cm (LxBxH) - 4 Module</t>
  </si>
  <si>
    <t>Poolüberdachung - TEXAS - 950 x 375 x 90 cm (LxBxH) - 4 Module</t>
  </si>
  <si>
    <t>Poolüberdachung - TEXAS - 1000 x 375 x 90 cm (LxBxH) - 4 Module</t>
  </si>
  <si>
    <t>Poolüberdachung - TEXAS - 1050 x 375 x 95 cm (LxBxH) - 5 Module</t>
  </si>
  <si>
    <t>Poolüberdachung - TEXAS - 1100 x 375 x 95 cm (LxBxH) - 5 Module</t>
  </si>
  <si>
    <t>Poolüberdachung - TEXAS - 1150 x 375 x 95 cm (LxBxH) - 5 Module</t>
  </si>
  <si>
    <t>Poolüberdachung - TEXAS - 550 x 400 x 85 cm (LxBxH) - 3 Module</t>
  </si>
  <si>
    <t>Poolüberdachung - TEXAS - 600 x 400 x 85 cm (LxBxH) - 3 Module</t>
  </si>
  <si>
    <t>Poolüberdachung - TEXAS - 650 x 400 x 85 cm (LxBxH) - 3 Module</t>
  </si>
  <si>
    <t>Poolüberdachung - TEXAS - 700 x 400 x 85 cm (LxBxH) - 3 Module</t>
  </si>
  <si>
    <t>Poolüberdachung - TEXAS - 750 x 400 x 85 cm (LxBxH) - 3 Module</t>
  </si>
  <si>
    <t>Poolüberdachung - TEXAS - 800 x 400 x 95 cm (LxBxH) - 4 Module</t>
  </si>
  <si>
    <t>Poolüberdachung - TEXAS - 850 x 400 x 95 cm (LxBxH) - 4 Module</t>
  </si>
  <si>
    <t>Poolüberdachung - TEXAS - 900 x 400 x 95 cm (LxBxH) - 4 Module</t>
  </si>
  <si>
    <t>Poolüberdachung - TEXAS - 950 x 400 x 95 cm (LxBxH) - 4 Module</t>
  </si>
  <si>
    <t>Poolüberdachung - TEXAS - 1000 x 400 x 95 cm (LxBxH) - 4 Module</t>
  </si>
  <si>
    <t>Poolüberdachung - TEXAS - 1050 x 400 x 100 cm (LxBxH) - 5 Module</t>
  </si>
  <si>
    <t>Poolüberdachung - TEXAS - 1100 x 400 x 100 cm (LxBxH) - 5 Module</t>
  </si>
  <si>
    <t>Poolüberdachung - TEXAS - 1150 x 400 x 100 cm (LxBxH) - 5 Module</t>
  </si>
  <si>
    <t>Poolüberdachung - TEXAS - 550 x 425 x 85 cm (LxBxH) - 3 Module</t>
  </si>
  <si>
    <t>Poolüberdachung - TEXAS - 600 x 425 x 85 cm (LxBxH) - 3 Module</t>
  </si>
  <si>
    <t>Poolüberdachung - TEXAS - 650 x 425 x 85 cm (LxBxH) - 3 Module</t>
  </si>
  <si>
    <t>Poolüberdachung - TEXAS - 700 x 425 x 85 cm (LxBxH) - 3 Module</t>
  </si>
  <si>
    <t>Poolüberdachung - TEXAS - 750 x 425 x 85 cm (LxBxH) - 3 Module</t>
  </si>
  <si>
    <t>Poolüberdachung - TEXAS - 800 x 425 x 95 cm (LxBxH) - 4 Module</t>
  </si>
  <si>
    <t>Poolüberdachung - TEXAS - 850 x 425 x 95 cm (LxBxH) - 4 Module</t>
  </si>
  <si>
    <t>Poolüberdachung - TEXAS - 900 x 425 x 95 cm (LxBxH) - 4 Module</t>
  </si>
  <si>
    <t>Poolüberdachung - TEXAS - 950 x 425 x 95 cm (LxBxH) - 4 Module</t>
  </si>
  <si>
    <t>Poolüberdachung - TEXAS - 1000 x 425 x 95 cm (LxBxH) - 4 Module</t>
  </si>
  <si>
    <t>Poolüberdachung - TEXAS - 1050 x 425 x 100 cm (LxBxH) - 5 Module</t>
  </si>
  <si>
    <t>Poolüberdachung - TEXAS - 1100 x 425 x 100 cm (LxBxH) - 5 Module</t>
  </si>
  <si>
    <t>Poolüberdachung - TEXAS - 1150 x 425 x 100 cm (LxBxH) - 5 Module</t>
  </si>
  <si>
    <t>Poolüberdachung - TEXAS - 550 x 450 x 90 cm (LxBxH) - 3 Module</t>
  </si>
  <si>
    <t>Poolüberdachung - TEXAS - 600 x 450 x 90 cm (LxBxH) - 3 Module</t>
  </si>
  <si>
    <t>Poolüberdachung - TEXAS - 650 x 450 x 90 cm (LxBxH) - 3 Module</t>
  </si>
  <si>
    <t>Poolüberdachung - TEXAS - 700 x 450 x 90 cm (LxBxH) - 3 Module</t>
  </si>
  <si>
    <t>Poolüberdachung - TEXAS - 750 x 450 x 90 cm (LxBxH) - 3 Module</t>
  </si>
  <si>
    <t>Poolüberdachung - TEXAS - 800 x 450 x 100 cm (LxBxH) - 4 Module</t>
  </si>
  <si>
    <t>Poolüberdachung - TEXAS - 850 x 450 x 100 cm (LxBxH) - 4 Module</t>
  </si>
  <si>
    <t>Poolüberdachung - TEXAS - 900 x 450 x 100 cm (LxBxH) - 4 Module</t>
  </si>
  <si>
    <t>Poolüberdachung - TEXAS - 950 x 450 x 100 cm (LxBxH) - 4 Module</t>
  </si>
  <si>
    <t>Poolüberdachung - TEXAS - 1000 x 450 x 100 cm (LxBxH) - 4 Module</t>
  </si>
  <si>
    <t>Poolüberdachung - TEXAS - 1050 x 450 x 105 cm (LxBxH) - 5 Module</t>
  </si>
  <si>
    <t>Poolüberdachung - TEXAS - 1100 x 450 x 105 cm (LxBxH) - 5 Module</t>
  </si>
  <si>
    <t>Poolüberdachung - TEXAS - 1150 x 450 x 105 cm (LxBxH) - 5 Module</t>
  </si>
  <si>
    <t>Poolüberdachung - TEXAS - 550 x 475 x 90 cm (LxBxH) - 3 Module</t>
  </si>
  <si>
    <t>Poolüberdachung - TEXAS - 600 x 475 x 90 cm (LxBxH) - 3 Module</t>
  </si>
  <si>
    <t>Poolüberdachung - TEXAS - 650 x 475 x 90 cm (LxBxH) - 3 Module</t>
  </si>
  <si>
    <t>Poolüberdachung - TEXAS - 700 x 475 x 90 cm (LxBxH) - 3 Module</t>
  </si>
  <si>
    <t>Poolüberdachung - TEXAS - 750 x 475 x 90 cm (LxBxH) - 3 Module</t>
  </si>
  <si>
    <t>Poolüberdachung - TEXAS - 800 x 475 x 100 cm (LxBxH) - 4 Module</t>
  </si>
  <si>
    <t>Poolüberdachung - TEXAS - 850 x 475 x 100 cm (LxBxH) - 4 Module</t>
  </si>
  <si>
    <t>Poolüberdachung - TEXAS - 900 x 475 x 100 cm (LxBxH) - 4 Module</t>
  </si>
  <si>
    <t>Poolüberdachung - TEXAS - 950 x 475 x 100 cm (LxBxH) - 4 Module</t>
  </si>
  <si>
    <t>Poolüberdachung - TEXAS - 1000 x 475 x 100 cm (LxBxH) - 4 Module</t>
  </si>
  <si>
    <t>Poolüberdachung - TEXAS - 1050 x 475 x 105 cm (LxBxH) - 5 Module</t>
  </si>
  <si>
    <t>Poolüberdachung - TEXAS - 1100 x 475 x 105 cm (LxBxH) - 5 Module</t>
  </si>
  <si>
    <t>Poolüberdachung - TEXAS - 1150 x 475 x 105 cm (LxBxH) - 5 Module</t>
  </si>
  <si>
    <t>Poolüberdachung - TEXAS - 550 x 500 x 95 cm (LxBxH) - 3 Module</t>
  </si>
  <si>
    <t>Poolüberdachung - TEXAS - 600 x 500 x 95 cm (LxBxH) - 3 Module</t>
  </si>
  <si>
    <t>Poolüberdachung - TEXAS - 650 x 500 x 95 cm (LxBxH) - 3 Module</t>
  </si>
  <si>
    <t>Poolüberdachung - TEXAS - 700 x 500 x 95 cm (LxBxH) - 3 Module</t>
  </si>
  <si>
    <t>Poolüberdachung - TEXAS - 750 x 500 x 95 cm (LxBxH) - 3 Module</t>
  </si>
  <si>
    <t>Poolüberdachung - TEXAS - 800 x 500 x 100 cm (LxBxH) - 4 Module</t>
  </si>
  <si>
    <t>Poolüberdachung - TEXAS - 850 x 500 x 100 cm (LxBxH) - 4 Module</t>
  </si>
  <si>
    <t>Poolüberdachung - TEXAS - 900 x 500 x 100 cm (LxBxH) - 4 Module</t>
  </si>
  <si>
    <t>Poolüberdachung - TEXAS - 950 x 500 x 100 cm (LxBxH) - 4 Module</t>
  </si>
  <si>
    <t>Poolüberdachung - TEXAS - 1000 x 500 x 100 cm (LxBxH) - 4 Module</t>
  </si>
  <si>
    <t>Poolüberdachung - TEXAS - 1050 x 500 x 105 cm (LxBxH) - 5 Module</t>
  </si>
  <si>
    <t>Poolüberdachung - TEXAS - 1100 x 500 x 105 cm (LxBxH) - 5 Module</t>
  </si>
  <si>
    <t>Poolüberdachung - TEXAS - 1150 x 500 x 105 cm (LxBxH) - 5 Module</t>
  </si>
  <si>
    <t>Poolüberdachung - TEXAS - 550 x 525 x 95 cm (LxBxH) - 3 Module</t>
  </si>
  <si>
    <t>Poolüberdachung - TEXAS - 600 x 525 x 95 cm (LxBxH) - 3 Module</t>
  </si>
  <si>
    <t>Poolüberdachung - TEXAS - 650 x 525 x 95 cm (LxBxH) - 3 Module</t>
  </si>
  <si>
    <t>Poolüberdachung - TEXAS - 700 x 525 x 95 cm (LxBxH) - 3 Module</t>
  </si>
  <si>
    <t>Poolüberdachung - TEXAS - 750 x 525 x 95 cm (LxBxH) - 3 Module</t>
  </si>
  <si>
    <t>Poolüberdachung - TEXAS - 800 x 525 x 105 cm (LxBxH) - 4 Module</t>
  </si>
  <si>
    <t>Poolüberdachung - TEXAS - 850 x 525 x 105 cm (LxBxH) - 4 Module</t>
  </si>
  <si>
    <t>Poolüberdachung - TEXAS - 900 x 525 x 105 cm (LxBxH) - 4 Module</t>
  </si>
  <si>
    <t>Poolüberdachung - TEXAS - 950 x 525 x 105 cm (LxBxH) - 4 Module</t>
  </si>
  <si>
    <t>Poolüberdachung - TEXAS - 1000 x 525 x 105 cm (LxBxH) - 4 Module</t>
  </si>
  <si>
    <t>Poolüberdachung - TEXAS - 1050 x 525 x 110 cm (LxBxH) - 5 Module</t>
  </si>
  <si>
    <t>Poolüberdachung - TEXAS - 1100 x 525 x 110 cm (LxBxH) - 5 Module</t>
  </si>
  <si>
    <t>Poolüberdachung - TEXAS - 1150 x 525 x 110 cm (LxBxH) - 5 Module</t>
  </si>
  <si>
    <t>Poolüberdachung - HORIZONT - 550 x 300 x 55 cm (LxBxH) - 3 Module</t>
  </si>
  <si>
    <t>Poolüberdachung - HORIZONT - 600 x 300 x 55 cm (LxBxH) - 3 Module</t>
  </si>
  <si>
    <t>Poolüberdachung - HORIZONT - 650 x 300 x 55 cm (LxBxH) - 3 Module</t>
  </si>
  <si>
    <t>Poolüberdachung - HORIZONT - 700 x 300 x 55 cm (LxBxH) - 3 Module</t>
  </si>
  <si>
    <t>Poolüberdachung - HORIZONT - 750 x 300 x 55 cm (LxBxH) - 3 Module</t>
  </si>
  <si>
    <t>Poolüberdachung - HORIZONT - 800 x 300 x 60 cm (LxBxH) - 4 Module</t>
  </si>
  <si>
    <t>Poolüberdachung - HORIZONT - 850 x 300 x 60 cm (LxBxH) - 4 Module</t>
  </si>
  <si>
    <t>Poolüberdachung - HORIZONT - 900 x 300 x 60 cm (LxBxH) - 4 Module</t>
  </si>
  <si>
    <t>Poolüberdachung - HORIZONT - 950 x 300 x 60 cm (LxBxH) - 4 Module</t>
  </si>
  <si>
    <t>Poolüberdachung - HORIZONT - 1000 x 300 x 60 cm (LxBxH) - 4 Module</t>
  </si>
  <si>
    <t>Poolüberdachung - HORIZONT - 1050 x 300 x 65 cm (LxBxH) - 5 Module</t>
  </si>
  <si>
    <t>Poolüberdachung - HORIZONT - 1100 x 300 x 65 cm (LxBxH) - 5 Module</t>
  </si>
  <si>
    <t>Poolüberdachung - HORIZONT - 1150 x 300 x 65 cm (LxBxH) - 5 Module</t>
  </si>
  <si>
    <t>Poolüberdachung - HORIZONT - 550 x 325 x 60 cm (LxBxH) - 3 Module</t>
  </si>
  <si>
    <t>Poolüberdachung - HORIZONT - 600 x 325 x 60 cm (LxBxH) - 3 Module</t>
  </si>
  <si>
    <t>Poolüberdachung - HORIZONT - 650 x 325 x 60 cm (LxBxH) - 3 Module</t>
  </si>
  <si>
    <t>Poolüberdachung - HORIZONT - 700 x 325 x 60 cm (LxBxH) - 3 Module</t>
  </si>
  <si>
    <t>Poolüberdachung - HORIZONT - 750 x 325 x 60 cm (LxBxH) - 3 Module</t>
  </si>
  <si>
    <t>Poolüberdachung - HORIZONT - 800 x 325 x 65 cm (LxBxH) - 4 Module</t>
  </si>
  <si>
    <t>Poolüberdachung - HORIZONT - 850 x 325 x 65 cm (LxBxH) - 4 Module</t>
  </si>
  <si>
    <t>Poolüberdachung - HORIZONT - 900 x 325 x 65 cm (LxBxH) - 4 Module</t>
  </si>
  <si>
    <t>Poolüberdachung - HORIZONT - 950 x 325 x 65 cm (LxBxH) - 4 Module</t>
  </si>
  <si>
    <t>Poolüberdachung - HORIZONT - 1000 x 325 x 65 cm (LxBxH) - 4 Module</t>
  </si>
  <si>
    <t>Poolüberdachung - HORIZONT - 1050 x 325 x 70 cm (LxBxH) - 5 Module</t>
  </si>
  <si>
    <t>Poolüberdachung - HORIZONT - 1100 x 325 x 70 cm (LxBxH) - 5 Module</t>
  </si>
  <si>
    <t>Poolüberdachung - HORIZONT - 1150 x 325 x 70 cm (LxBxH) - 5 Module</t>
  </si>
  <si>
    <t>Poolüberdachung - HORIZONT - 550 x 350 x 60 cm (LxBxH) - 3 Module</t>
  </si>
  <si>
    <t>Poolüberdachung - HORIZONT - 600 x 350 x 60 cm (LxBxH) - 3 Module</t>
  </si>
  <si>
    <t>Poolüberdachung - HORIZONT - 650 x 350 x 60 cm (LxBxH) - 3 Module</t>
  </si>
  <si>
    <t>Poolüberdachung - HORIZONT - 700 x 350 x 60 cm (LxBxH) - 3 Module</t>
  </si>
  <si>
    <t>Poolüberdachung - HORIZONT - 750 x 350 x 60 cm (LxBxH) - 3 Module</t>
  </si>
  <si>
    <t>Poolüberdachung - HORIZONT - 800 x 350 x 65 cm (LxBxH) - 4 Module</t>
  </si>
  <si>
    <t>Poolüberdachung - HORIZONT - 850 x 350 x 65 cm (LxBxH) - 4 Module</t>
  </si>
  <si>
    <t>Poolüberdachung - HORIZONT - 900 x 350 x 65 cm (LxBxH) - 4 Module</t>
  </si>
  <si>
    <t>Poolüberdachung - HORIZONT - 950 x 350 x 65 cm (LxBxH) - 4 Module</t>
  </si>
  <si>
    <t>Poolüberdachung - HORIZONT - 1000 x 350 x 65 cm (LxBxH) - 4 Module</t>
  </si>
  <si>
    <t>Poolüberdachung - HORIZONT - 1050 x 350 x 70 cm (LxBxH) - 5 Module</t>
  </si>
  <si>
    <t>Poolüberdachung - HORIZONT - 1100 x 350 x 70 cm (LxBxH) - 5 Module</t>
  </si>
  <si>
    <t>Poolüberdachung - HORIZONT - 1150 x 350 x 70 cm (LxBxH) - 5 Module</t>
  </si>
  <si>
    <t>Poolüberdachung - HORIZONT - 550 x 375 x 65 cm (LxBxH) - 3 Module</t>
  </si>
  <si>
    <t>Poolüberdachung - HORIZONT - 600 x 375 x 65 cm (LxBxH) - 3 Module</t>
  </si>
  <si>
    <t>Poolüberdachung - HORIZONT - 650 x 375 x 65 cm (LxBxH) - 3 Module</t>
  </si>
  <si>
    <t>Poolüberdachung - HORIZONT - 700 x 375 x 65 cm (LxBxH) - 3 Module</t>
  </si>
  <si>
    <t>Poolüberdachung - HORIZONT - 750 x 375 x 65 cm (LxBxH) - 3 Module</t>
  </si>
  <si>
    <t>Poolüberdachung - HORIZONT - 800 x 375 x 70 cm (LxBxH) - 4 Module</t>
  </si>
  <si>
    <t>Poolüberdachung - HORIZONT - 850 x 375 x 70 cm (LxBxH) - 4 Module</t>
  </si>
  <si>
    <t>Poolüberdachung - HORIZONT - 900 x 375 x 70 cm (LxBxH) - 4 Module</t>
  </si>
  <si>
    <t>Poolüberdachung - HORIZONT - 950 x 375 x 70 cm (LxBxH) - 4 Module</t>
  </si>
  <si>
    <t>Poolüberdachung - HORIZONT - 1000 x 375 x 70 cm (LxBxH) - 4 Module</t>
  </si>
  <si>
    <t>Poolüberdachung - HORIZONT - 1050 x 375 x 75 cm (LxBxH) - 5 Module</t>
  </si>
  <si>
    <t>Poolüberdachung - HORIZONT - 1100 x 375 x 75 cm (LxBxH) - 5 Module</t>
  </si>
  <si>
    <t>Poolüberdachung - HORIZONT - 1150 x 375 x 75 cm (LxBxH) - 5 Module</t>
  </si>
  <si>
    <t>Poolüberdachung - HORIZONT - 550 x 400 x 65 cm (LxBxH) - 3 Module</t>
  </si>
  <si>
    <t>Poolüberdachung - HORIZONT - 600 x 400 x 65 cm (LxBxH) - 3 Module</t>
  </si>
  <si>
    <t>Poolüberdachung - HORIZONT - 650 x 400 x 65 cm (LxBxH) - 3 Module</t>
  </si>
  <si>
    <t>Poolüberdachung - HORIZONT - 700 x 400 x 65 cm (LxBxH) - 3 Module</t>
  </si>
  <si>
    <t>Poolüberdachung - HORIZONT - 750 x 400 x 65 cm (LxBxH) - 3 Module</t>
  </si>
  <si>
    <t>Poolüberdachung - HORIZONT - 800 x 400 x 70 cm (LxBxH) - 4 Module</t>
  </si>
  <si>
    <t>Poolüberdachung - HORIZONT - 850 x 400 x 70 cm (LxBxH) - 4 Module</t>
  </si>
  <si>
    <t>Poolüberdachung - HORIZONT - 900 x 400 x 70 cm (LxBxH) - 4 Module</t>
  </si>
  <si>
    <t>Poolüberdachung - HORIZONT - 950 x 400 x 70 cm (LxBxH) - 4 Module</t>
  </si>
  <si>
    <t>Poolüberdachung - HORIZONT - 1000 x 400 x 70 cm (LxBxH) - 4 Module</t>
  </si>
  <si>
    <t>Poolüberdachung - HORIZONT - 1050 x 400 x 75 cm (LxBxH) - 5 Module</t>
  </si>
  <si>
    <t>Poolüberdachung - HORIZONT - 1100 x 400 x 75 cm (LxBxH) - 5 Module</t>
  </si>
  <si>
    <t>Poolüberdachung - HORIZONT - 1150 x 400 x 75 cm (LxBxH) - 5 Module</t>
  </si>
  <si>
    <t>Poolüberdachung - HORIZONT - 550 x 425 x 65 cm (LxBxH) - 3 Module</t>
  </si>
  <si>
    <t>Poolüberdachung - HORIZONT - 600 x 425 x 65 cm (LxBxH) - 3 Module</t>
  </si>
  <si>
    <t>Poolüberdachung - HORIZONT - 650 x 425 x 65 cm (LxBxH) - 3 Module</t>
  </si>
  <si>
    <t>Poolüberdachung - HORIZONT - 700 x 425 x 65 cm (LxBxH) - 3 Module</t>
  </si>
  <si>
    <t>Poolüberdachung - HORIZONT - 750 x 425 x 65 cm (LxBxH) - 3 Module</t>
  </si>
  <si>
    <t>Poolüberdachung - HORIZONT - 800 x 425 x 70 cm (LxBxH) - 4 Module</t>
  </si>
  <si>
    <t>Poolüberdachung - HORIZONT - 850 x 425 x 70 cm (LxBxH) - 4 Module</t>
  </si>
  <si>
    <t>Poolüberdachung - HORIZONT - 900 x 425 x 70 cm (LxBxH) - 4 Module</t>
  </si>
  <si>
    <t>Poolüberdachung - HORIZONT - 950 x 425 x 70 cm (LxBxH) - 4 Module</t>
  </si>
  <si>
    <t>Poolüberdachung - HORIZONT - 1000 x 425 x 70 cm (LxBxH) - 4 Module</t>
  </si>
  <si>
    <t>Poolüberdachung - HORIZONT - 1050 x 425 x 75 cm (LxBxH) - 5 Module</t>
  </si>
  <si>
    <t>Poolüberdachung - HORIZONT - 1100 x 425 x 75 cm (LxBxH) - 5 Module</t>
  </si>
  <si>
    <t>Poolüberdachung - HORIZONT - 1150 x 425 x 75 cm (LxBxH) - 5 Module</t>
  </si>
  <si>
    <t>Poolüberdachung - HORIZONT - 550 x 450 x 70 cm (LxBxH) - 3 Module</t>
  </si>
  <si>
    <t>Poolüberdachung - HORIZONT - 600 x 450 x 70 cm (LxBxH) - 3 Module</t>
  </si>
  <si>
    <t>Poolüberdachung - HORIZONT - 650 x 450 x 70 cm (LxBxH) - 3 Module</t>
  </si>
  <si>
    <t>Poolüberdachung - HORIZONT - 700 x 450 x 70 cm (LxBxH) - 3 Module</t>
  </si>
  <si>
    <t>Poolüberdachung - HORIZONT - 750 x 450 x 70 cm (LxBxH) - 3 Module</t>
  </si>
  <si>
    <t>Poolüberdachung - HORIZONT - 800 x 450 x 75 cm (LxBxH) - 4 Module</t>
  </si>
  <si>
    <t>Poolüberdachung - HORIZONT - 850 x 450 x 75 cm (LxBxH) - 4 Module</t>
  </si>
  <si>
    <t>Poolüberdachung - HORIZONT - 900 x 450 x 75 cm (LxBxH) - 4 Module</t>
  </si>
  <si>
    <t>Poolüberdachung - HORIZONT - 950 x 450 x 75 cm (LxBxH) - 4 Module</t>
  </si>
  <si>
    <t>Poolüberdachung - HORIZONT - 1000 x 450 x 75 cm (LxBxH) - 4 Module</t>
  </si>
  <si>
    <t>Poolüberdachung - HORIZONT - 1050 x 450 x 80 cm (LxBxH) - 5 Module</t>
  </si>
  <si>
    <t>Poolüberdachung - HORIZONT - 1100 x 450 x 80 cm (LxBxH) - 5 Module</t>
  </si>
  <si>
    <t>Poolüberdachung - HORIZONT - 1150 x 450 x 80 cm (LxBxH) - 5 Module</t>
  </si>
  <si>
    <t>Poolüberdachung - HORIZONT - 550 x 475 x 75 cm (LxBxH) - 3 Module</t>
  </si>
  <si>
    <t>Poolüberdachung - HORIZONT - 600 x 475 x 75 cm (LxBxH) - 3 Module</t>
  </si>
  <si>
    <t>Poolüberdachung - HORIZONT - 650 x 475 x 75 cm (LxBxH) - 3 Module</t>
  </si>
  <si>
    <t>Poolüberdachung - HORIZONT - 700 x 475 x 75 cm (LxBxH) - 3 Module</t>
  </si>
  <si>
    <t>Poolüberdachung - HORIZONT - 750 x 475 x 75 cm (LxBxH) - 3 Module</t>
  </si>
  <si>
    <t>Poolüberdachung - HORIZONT - 800 x 475 x 80 cm (LxBxH) - 4 Module</t>
  </si>
  <si>
    <t>Poolüberdachung - HORIZONT - 850 x 475 x 80 cm (LxBxH) - 4 Module</t>
  </si>
  <si>
    <t>Poolüberdachung - HORIZONT - 900 x 475 x 80 cm (LxBxH) - 4 Module</t>
  </si>
  <si>
    <t>Poolüberdachung - HORIZONT - 950 x 475 x 80 cm (LxBxH) - 4 Module</t>
  </si>
  <si>
    <t>Poolüberdachung - HORIZONT - 1000 x 475 x 80 cm (LxBxH) - 4 Module</t>
  </si>
  <si>
    <t>Poolüberdachung - HORIZONT - 1050 x 475 x 85 cm (LxBxH) - 5 Module</t>
  </si>
  <si>
    <t>Poolüberdachung - HORIZONT - 1100 x 475 x 85 cm (LxBxH) - 5 Module</t>
  </si>
  <si>
    <t>Poolüberdachung - HORIZONT - 1150 x 475 x 85 cm (LxBxH) - 5 Module</t>
  </si>
  <si>
    <t>Poolüberdachung - HORIZONT - 550 x 500 x 75 cm (LxBxH) - 3 Module</t>
  </si>
  <si>
    <t>Poolüberdachung - HORIZONT - 600 x 500 x 75 cm (LxBxH) - 3 Module</t>
  </si>
  <si>
    <t>Poolüberdachung - HORIZONT - 650 x 500 x 75 cm (LxBxH) - 3 Module</t>
  </si>
  <si>
    <t>Poolüberdachung - HORIZONT - 700 x 500 x 75 cm (LxBxH) - 3 Module</t>
  </si>
  <si>
    <t>Poolüberdachung - HORIZONT - 750 x 500 x 75 cm (LxBxH) - 3 Module</t>
  </si>
  <si>
    <t>Poolüberdachung - HORIZONT - 800 x 500 x 80 cm (LxBxH) - 4 Module</t>
  </si>
  <si>
    <t>Poolüberdachung - HORIZONT - 850 x 500 x 80 cm (LxBxH) - 4 Module</t>
  </si>
  <si>
    <t>Poolüberdachung - HORIZONT - 900 x 500 x 80 cm (LxBxH) - 4 Module</t>
  </si>
  <si>
    <t>Poolüberdachung - HORIZONT - 950 x 500 x 80 cm (LxBxH) - 4 Module</t>
  </si>
  <si>
    <t>Poolüberdachung - HORIZONT - 1000 x 500 x 80 cm (LxBxH) - 4 Module</t>
  </si>
  <si>
    <t>Poolüberdachung - HORIZONT - 1050 x 500 x 85 cm (LxBxH) - 5 Module</t>
  </si>
  <si>
    <t>Poolüberdachung - HORIZONT - 1100 x 500 x 85 cm (LxBxH) - 5 Module</t>
  </si>
  <si>
    <t>Poolüberdachung - HORIZONT - 1150 x 500 x 85 cm (LxBxH) - 5 Module</t>
  </si>
  <si>
    <t>EASY TOP Rollabdeckplane - FARBE BLAU für Becken 800 x 400</t>
  </si>
  <si>
    <t>ABVERKAUF - EASY TOP Rollabdeckplane - FARBE DUNKELGRAU für Becken 800x400 + 30 cm Auflage</t>
  </si>
  <si>
    <t>Solarmatte/Thermofolie - Extra Hohlsaum 50 mm</t>
  </si>
  <si>
    <t>Solarmatte/Thermofolie - zurückversetzter Hohlsaum m Ösen</t>
  </si>
  <si>
    <t>Solarmatte/Thermofolie - Extra PE-Randverstärkung - per LFM</t>
  </si>
  <si>
    <t>Versandkosten Solarmatte/Thermofolie - AT+DE</t>
  </si>
  <si>
    <t>Versandkosten Aufroller/Zubehör - AT+DE</t>
  </si>
  <si>
    <t>Ersatzfolie zu Cabrio Dach Rund 5,20 * 2,50 m - mit 9 Streben</t>
  </si>
  <si>
    <t>Pooldeck Modell MARE</t>
  </si>
  <si>
    <t>Pooldeck Modell GROTTA</t>
  </si>
  <si>
    <t>Pooldeck Modell FARFALLE</t>
  </si>
  <si>
    <t>Alu Querlattung für Pooldecks</t>
  </si>
  <si>
    <t>Zwischenträger Isolierung für Pooldecks</t>
  </si>
  <si>
    <t>Upgrade Salzwasserpool für Pooldecks</t>
  </si>
  <si>
    <t>Schiebestange für Pooldecks</t>
  </si>
  <si>
    <t>Verriegelung inkl. Anschlagplatte für Pooldecks</t>
  </si>
  <si>
    <t>Abschlusswinkel mit Bürste für Pooldecks</t>
  </si>
  <si>
    <t>Transportoption Selbstabholung für Pooldecks</t>
  </si>
  <si>
    <t>Transportoption Lieferung - Abladung mit Stapler für Pooldecks</t>
  </si>
  <si>
    <t>Transportoption Lieferung - Abladung manuell für Pooldecks</t>
  </si>
  <si>
    <t>Montage durch Hersteller für Pooldecks</t>
  </si>
  <si>
    <t>LACUS Flow - PURE Water Connect Osmoseanlage 600 GDP - WIFI APP</t>
  </si>
  <si>
    <t>LACUS Flow - RO W6 Ersatzfilter</t>
  </si>
  <si>
    <t>LACUS Flow - PAC W6 Ersatzfilter</t>
  </si>
  <si>
    <t>Luftpolster 100 x 115 cm - Auftrieb für Abdeckplanen</t>
  </si>
  <si>
    <t>Luftpolster 200 x 115 cm - Auftrieb für Abdeckplanen</t>
  </si>
  <si>
    <t>Luftpolster 300 x 179 cm - Auftrieb für Abdeckplanen</t>
  </si>
  <si>
    <t>ANZAHLUNG für DIAMANT PP Becken</t>
  </si>
  <si>
    <t>ANZAHLUNG für DIAMANT Edelstahlbecken</t>
  </si>
  <si>
    <t>Pool Sicherheitsnetz für den Winter - GRILLE Extrem - Farbe: BLAU per m2</t>
  </si>
  <si>
    <t>Pool Sicherheitsnetz für den Winter - GRILLE Extrem - Farbe: GRAU per m2</t>
  </si>
  <si>
    <t>Pool Sicherheitsnetz für den Winter - GRILLE Extrem - Farbe: GRÜN per m2</t>
  </si>
  <si>
    <t>Pool Sicherheitsnetz für den Winter - GRILLE Extrem - Farbe: SAND per m2</t>
  </si>
  <si>
    <t>GRILLE Extrem - Aufpreis von 8% für andere Formen wie Oval, Rund usw. - Form B</t>
  </si>
  <si>
    <t>GRILLE Extrem - optionale Befestigung mit versenkbaren Bodenankern - DM10mm - per m2</t>
  </si>
  <si>
    <t>GRILLE Extrem - optionale Befestigung mit versenkbaren Bodenankern - Holz mit Schrauben - per m2</t>
  </si>
  <si>
    <t>GRILLE Extrem - Versandkosten nach AT + DE</t>
  </si>
  <si>
    <t>Pool Sicherheitsnetz 6x3 - GRILLE Extrem - 6.7 x 3.7 Fertigungsmass - Farbe: wählbar</t>
  </si>
  <si>
    <t>Pool Sicherheitsnetz 7x3.5 - GRILLE Extrem - 7.7 x 4.5 Fertigungsmass - Farbe: wählbar</t>
  </si>
  <si>
    <t>Pool Sicherheitsnetz 8x4 - GRILLE Extrem - 8.7 x 4.7 Fertigungsmass - Farbe: wählbar</t>
  </si>
  <si>
    <t>Pool Sicherheitsnetz 10x5 - GRILLE Extrem - 10.7 x 5.7 Fertigungsmass - Farbe: wählbar</t>
  </si>
  <si>
    <t>OPEN Polycarbonat-Lamellen Zweischicht - PERLMUTT</t>
  </si>
  <si>
    <t>OPEN Polycarbonat-Lamellen Zweischicht - TRANSP/SCHWARZ</t>
  </si>
  <si>
    <t>OPEN Polycarbonat-Lamellen Zweischicht - BLÄULICH</t>
  </si>
  <si>
    <t>OPEN DESIGN Pool Rolladen Bsp 6 x 3 m - WEISS</t>
  </si>
  <si>
    <t>OPEN DESIGN Pool Rolladen Bsp 7 x 3,5 m - WEISS</t>
  </si>
  <si>
    <t>OPEN DESIGN Pool Rolladen Bsp 8 x 4 m - WEISS</t>
  </si>
  <si>
    <t>OPEN DESIGN Pool Rolladen Bsp 10 x 5 m - WEISS</t>
  </si>
  <si>
    <t>CLASSIC Bluetooth Steuerung per Smartphone</t>
  </si>
  <si>
    <t>CLASSIC Kabellose Steuereinheit Abriblue mit Halterung</t>
  </si>
  <si>
    <t>CLASSIC Antenne für kabellose Steuereinheit</t>
  </si>
  <si>
    <t>CLASSIC Versetzter Schlüsselschalter mit Netzkabel</t>
  </si>
  <si>
    <t>Achse aus Verbundmaterial (maximale Breite 5m!)</t>
  </si>
  <si>
    <t>CLASSIC WING SYSTEM Gerade bis 2 m2 / max. Tiefe 1m</t>
  </si>
  <si>
    <t>CLASSIC WING SYSTEM Römisch bis 2 m2 / max. Tiefe 1m</t>
  </si>
  <si>
    <t>BANC CLASSIC Rolladen bis 3 m</t>
  </si>
  <si>
    <t>BANC CLASSIC Rolladen bis 3.5 m</t>
  </si>
  <si>
    <t>BANC CLASSIC Rolladen bis 4 m</t>
  </si>
  <si>
    <t>BANC CLASSIC Rolladen bis 4.5 m</t>
  </si>
  <si>
    <t>BANC CLASSIC Rolladen bis 5 m</t>
  </si>
  <si>
    <t>BANC CLASSIC Rolladen bis 5.5 m</t>
  </si>
  <si>
    <t>BANC CLASSIC Rolladen bis 6 m</t>
  </si>
  <si>
    <t>BANC CLASSIC - 22% Aufpreis auf Solar Energy</t>
  </si>
  <si>
    <t>BANC CLASSIC - 12% Aufpreis auf Holzoptik</t>
  </si>
  <si>
    <t>BANC CLASSIC - 48% Aufpreis auf SURF System</t>
  </si>
  <si>
    <t>BANC CLASSIC - SURF System Schienenverlängerung 3 lfm</t>
  </si>
  <si>
    <t>OPEN DESIGN Aufrollvorrichtung bis 3 m - inkl. Appsteuerung</t>
  </si>
  <si>
    <t>OPEN DESIGN Aufrollvorrichtung bis 3.5 m - inkl. Appsteuerung</t>
  </si>
  <si>
    <t>OPEN DESIGN Aufrollvorrichtung bis 4 m - inkl. Appsteuerung</t>
  </si>
  <si>
    <t>OPEN DESIGN Aufrollvorrichtung bis 4.5 m - inkl. Appsteuerung</t>
  </si>
  <si>
    <t>OPEN DESIGN Aufrollvorrichtung bis 5 m - inkl. Appsteuerung</t>
  </si>
  <si>
    <t>OPEN DESIGN Aufrollvorrichtung bis 5.5 m - inkl. Appsteuerung</t>
  </si>
  <si>
    <t>OPEN DESIGN Aufrollvorrichtung bis 6 m - inkl. Appsteuerung</t>
  </si>
  <si>
    <t>OPEN DESIGN - Aufpreis Struktur: Aluminium</t>
  </si>
  <si>
    <t>OPEN DESIGN - Aufpreis Struktur: Holzoptik</t>
  </si>
  <si>
    <t>OPEN DESIGN - Aufpreis Struktur: HOLZ</t>
  </si>
  <si>
    <t>OPEN DESIGN - Aufpreis Struktur: Marmor</t>
  </si>
  <si>
    <t>Gehäuse IMM'AX mit Automat 120/300</t>
  </si>
  <si>
    <t>Rohrmotor BECKER 120Nm ohne Zubehör - für OPEN AERO</t>
  </si>
  <si>
    <t>Verkabelte Bluetooth-Steuerkarte im Schutzgehäuse für AERO</t>
  </si>
  <si>
    <t>Bluetooth-Steuerung für OPEN / BANC (Classic und Solar)</t>
  </si>
  <si>
    <t>OPEN DIVER - Kabeldurchführung</t>
  </si>
  <si>
    <t>OPEN DIVER - Kabeldurchführung für Trockenhäuse</t>
  </si>
  <si>
    <t>Fan Motor für AIR13/15/17 AXR13</t>
  </si>
  <si>
    <t>Wärmetauscher für AI28T</t>
  </si>
  <si>
    <t>Anschlussdichtung 004980050000-R (rot)</t>
  </si>
  <si>
    <t>Düsendichtung THP12 (blau)</t>
  </si>
  <si>
    <t>Sensor-Set Z35043000400</t>
  </si>
  <si>
    <t>Inverter board</t>
  </si>
  <si>
    <t>Elektronisches Expansionsventil 006121000001</t>
  </si>
  <si>
    <t>Wärmetauscher für THP10L</t>
  </si>
  <si>
    <t>Wärmetauscher für THP09</t>
  </si>
  <si>
    <t>Wärmetauscher für THP06N</t>
  </si>
  <si>
    <t>Wärmetauscher für AI13</t>
  </si>
  <si>
    <t>Wärmetauscher für AI17</t>
  </si>
  <si>
    <t>Wärmetauscher für AXR10</t>
  </si>
  <si>
    <t>PC board (Heat) für AI08 - Bj. 2020-2023</t>
  </si>
  <si>
    <t>Inverter board für Wärmepumpe AI13 - Bj. 2017-2018</t>
  </si>
  <si>
    <t>Inverter board für Wärmepumpe AI13 / AI17 - Bj. 2017</t>
  </si>
  <si>
    <t>Inverter board für Wärmepumpe AI10 / AI12 - Bj. 2018</t>
  </si>
  <si>
    <t>PC board (Heat) für AI08 - Bj. 2018-2019</t>
  </si>
  <si>
    <t>Fan motor für AI06/08/10 - Bj. 2017-2021</t>
  </si>
  <si>
    <t>Integrated board (Heater) für AXR17 - Bj. 2021</t>
  </si>
  <si>
    <t>Integrated board (Heater) für AXR13 - Bj. 2020-2021</t>
  </si>
  <si>
    <t>Integrated board (Heater) für AXR10 - Bj. 2021</t>
  </si>
  <si>
    <t>Wärmetauscher für AI08</t>
  </si>
  <si>
    <t>Fan motor für AI06/08/10 - Bj. 2022</t>
  </si>
  <si>
    <t>Inverter board für Wärmepumpe AI08 - Bj. 2018</t>
  </si>
  <si>
    <t>ABVERKAUF Wärmepumpe AIR08 - Inverter</t>
  </si>
  <si>
    <t>LACUS Turbino - Wasserenthärter</t>
  </si>
  <si>
    <t>Pooldoktor CHLOR flüssig 150g/l - 25 kg (nur Abholung)</t>
  </si>
  <si>
    <t>Pooldoktor PH-MINUS flüssig 14,9% - 25 kg (nur Abholung)</t>
  </si>
  <si>
    <t>Chlor-Granulat - 56% - 5,0 kg</t>
  </si>
  <si>
    <t>Multi/Kombi-Tabs - 200g einzelverpackt - 1,0 kg</t>
  </si>
  <si>
    <t>Multi/Kombi-Tabs - 200g einzelverpackt - 5,0 kg</t>
  </si>
  <si>
    <t>Salt Manager Online - 20g</t>
  </si>
  <si>
    <t>O-Ring zu Bomba Sichtteil Nr. 12</t>
  </si>
  <si>
    <t>Wunder-Schwamm - 4 Stück - ausgezeichnete Reinigung</t>
  </si>
  <si>
    <t>Algenschutzmittel schaumfrei - 1 Liter</t>
  </si>
  <si>
    <t>Algenschutzmittel schaumfrei - 5 Liter</t>
  </si>
  <si>
    <t>pH-Minus Granulat - 1,5 kg</t>
  </si>
  <si>
    <t>pH-Minus Granulat - 5,0 kg</t>
  </si>
  <si>
    <t>pH-Plus Granulat - 1,0 kg</t>
  </si>
  <si>
    <t>pH-Plus Granulat - 5,0 kg</t>
  </si>
  <si>
    <t>Flockungsmittelkartuschen - 1,0 kg</t>
  </si>
  <si>
    <t>Wasserhärtestabilisator - 1,0 Liter</t>
  </si>
  <si>
    <t>Winterfit - 1,0 Liter</t>
  </si>
  <si>
    <t>Winterfit - 5,0 Liter</t>
  </si>
  <si>
    <t>Beckenrandreiniger Super - 1,0 Liter</t>
  </si>
  <si>
    <t>Grundreiniger Sauer - 1,0 Liter</t>
  </si>
  <si>
    <t>Infrarotkabine Venus Vital</t>
  </si>
  <si>
    <t>Infrarotkabine Onni Infra Mini</t>
  </si>
  <si>
    <t>Infrarotkabine Onni Infra Small</t>
  </si>
  <si>
    <t>Elementsauna Onni, 1,60 x 1,60 x 2,00 m</t>
  </si>
  <si>
    <t>SONNENLICHT "Therapy 1 - INFRAMAGIC" - B 75 x T 130 cm</t>
  </si>
  <si>
    <t>Holzbefeuerter Saunaofen S2 für Gartensauna</t>
  </si>
  <si>
    <t>Stahlschnornstein 1500 mm Schwarz</t>
  </si>
  <si>
    <t>Bodenschutzplatte, schwarz</t>
  </si>
  <si>
    <t>Saunafass - Fass-Sauna - KASKI 180 Panorama 2,20 / 1,80</t>
  </si>
  <si>
    <t>Saunafass - Fass-Sauna - KASKI 220 Panorama 2,20 / 2,20</t>
  </si>
  <si>
    <t>Saunafass - Fass-Sauna - KASKI 240 Panorama Canopy 2,20 / 2,40</t>
  </si>
  <si>
    <t>Saunafass - Fass-Sauna - KUUSI 180 - 2,20 / 1,80</t>
  </si>
  <si>
    <t>Saunafass - Fass-Sauna - KUUSI 220 - 2,20 / 2,20</t>
  </si>
  <si>
    <t>Saunafass - Fass-Sauna - KUUSI 240 Canopy - 2,20 / 2,40</t>
  </si>
  <si>
    <t>Alaska Corner Infra+ 2,06 x 2,06 x 2,04</t>
  </si>
  <si>
    <t>Alaska Mini Infra+ 1,6 x 1,1 x 2,04</t>
  </si>
  <si>
    <t>Alaska View 2,08 x 2,06 x 2,04</t>
  </si>
  <si>
    <t>Arktis Infra+ 2,34 x 2,06 x 2,04</t>
  </si>
  <si>
    <t>Gartensauna LAVA - 341 x 230 x 270 cm</t>
  </si>
  <si>
    <t>Gartensauna SCALA Medium - 344 x 313 x 272 cm</t>
  </si>
  <si>
    <t>Gartensauna SCALA Large - 459 x 313 x 272 cm</t>
  </si>
  <si>
    <t>Gartensauna Harvia LEGEND mit Elektrosaunaofen</t>
  </si>
  <si>
    <t>Gartensauna Harvia LEGEND mit Holzfeuerofen</t>
  </si>
  <si>
    <t>Sentiotec Saunasteuerung PRO D2</t>
  </si>
  <si>
    <t>Sentiotec Saunasteuerung PRO D3</t>
  </si>
  <si>
    <t>Sentiotec S-WIFI und BUS-CON-D - Set</t>
  </si>
  <si>
    <t>Türsensor Home</t>
  </si>
  <si>
    <t>Saunasteine 20kg</t>
  </si>
  <si>
    <t>Harvia Legend Hot Tub (inkl. Filtersystemanschluss)</t>
  </si>
  <si>
    <t>Harvia Legend Hot Tub - Isolierhülle</t>
  </si>
  <si>
    <t>Harvia Legend Hot Tub - Einstiegsstufe schwarz</t>
  </si>
  <si>
    <t>Harvia Legend Hot Tub - Zusatzheizung 3000W / 230V</t>
  </si>
  <si>
    <t>Chill Tub - Eisbad / Tauchbecken</t>
  </si>
  <si>
    <t>Kopfstütze für Whirlpool (Cubierta Para)</t>
  </si>
  <si>
    <t>Verschraubungen zu Heizung f. Whirlpools (2 Stk.)</t>
  </si>
  <si>
    <t>%% Jetzt in Aktion %% - FRACHTFREIE Lieferung von Albixon !!!</t>
  </si>
  <si>
    <t>Info an Sebstabholer:</t>
  </si>
  <si>
    <t>Stahlwandpool - Versandkosten CH</t>
  </si>
  <si>
    <t>POOLDOKTOR Getränkehalter - Poolbar</t>
  </si>
  <si>
    <t>Gutschein Online</t>
  </si>
  <si>
    <t>Dolphin - Trafo IOT 180W für M600 / X70</t>
  </si>
  <si>
    <t>Skimmerdeckel weiß</t>
  </si>
  <si>
    <t>Rückschlagklappe Grau links für Dolphin Dynamic Plus</t>
  </si>
  <si>
    <t>EASY TOP Schutzpuffer pro Einheit (1 Puffer + 3 Nieten zum Einsetzen)</t>
  </si>
  <si>
    <t>EASY First und One Schutzpuffer pro Einheit (1 Puffer + 3 Nieten zum Einsetzen)</t>
  </si>
  <si>
    <t>EASY Schutzpuffer-Set für nicht rechteckige Becken (selbst einzubauen)</t>
  </si>
  <si>
    <t>Flansch mit Blende und Schrauben, ohne Dichtung, weiß zu Skimmer (458382)</t>
  </si>
  <si>
    <t>Impellerrad f. DIY MU</t>
  </si>
  <si>
    <t>Verrigelung Filterabdeckung - blau</t>
  </si>
  <si>
    <t>LEIHGERÄT Dolphin - Trafo EU Dynamic Reset (X90, M500)</t>
  </si>
  <si>
    <t>ABVERKAUF Wärmepumpe AXR17 - TurboSilence Inverter</t>
  </si>
  <si>
    <t>ABVERKAUF - Innenhülle / Rundbecken d= 5,00 m, h= 1,20 m, Folie 0,8 mm - BLAU</t>
  </si>
  <si>
    <t>ABVERKAUF - Innenhülle 0,8mm - ECKIG - 700 x 400 x 150 - Mod 3 - Farbe GRAU</t>
  </si>
  <si>
    <t>ABVERKAUF - SPECK BADU JET ACTIVE V2 - 0,75 KW - 230 Volt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</si>
</sst>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3" borderId="14" applyNumberFormat="0" applyAlignment="0" applyProtection="0"/>
    <xf numFmtId="0" fontId="12" fillId="0" borderId="0"/>
  </cellStyleXfs>
  <cellXfs count="22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Protection="1"/>
    <xf numFmtId="0" fontId="0" fillId="0" borderId="1" xfId="0" applyBorder="1" applyProtection="1"/>
    <xf numFmtId="0" fontId="4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</xf>
    <xf numFmtId="14" fontId="0" fillId="0" borderId="2" xfId="0" applyNumberFormat="1" applyBorder="1" applyAlignment="1" applyProtection="1">
      <alignment horizontal="left"/>
    </xf>
    <xf numFmtId="0" fontId="1" fillId="0" borderId="2" xfId="0" applyFont="1" applyBorder="1" applyProtection="1"/>
    <xf numFmtId="0" fontId="0" fillId="0" borderId="2" xfId="0" applyFont="1" applyBorder="1" applyProtection="1"/>
    <xf numFmtId="14" fontId="0" fillId="0" borderId="2" xfId="0" applyNumberFormat="1" applyFont="1" applyBorder="1" applyProtection="1"/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2" fillId="0" borderId="0" xfId="0" applyFont="1" applyProtection="1"/>
    <xf numFmtId="0" fontId="1" fillId="0" borderId="1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2" fontId="1" fillId="0" borderId="0" xfId="0" applyNumberFormat="1" applyFont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10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164" fontId="4" fillId="0" borderId="0" xfId="0" applyNumberFormat="1" applyFont="1" applyBorder="1" applyAlignment="1" applyProtection="1"/>
    <xf numFmtId="0" fontId="4" fillId="0" borderId="2" xfId="0" applyFont="1" applyBorder="1" applyAlignment="1" applyProtection="1">
      <alignment horizontal="right"/>
    </xf>
    <xf numFmtId="164" fontId="4" fillId="0" borderId="2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0" xfId="1" applyAlignment="1" applyProtection="1">
      <alignment horizontal="left"/>
    </xf>
    <xf numFmtId="0" fontId="8" fillId="3" borderId="2" xfId="2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right"/>
    </xf>
    <xf numFmtId="0" fontId="0" fillId="0" borderId="0" xfId="0" applyProtection="1">
      <protection hidden="1"/>
    </xf>
    <xf numFmtId="0" fontId="0" fillId="0" borderId="2" xfId="0" applyFill="1" applyBorder="1" applyProtection="1"/>
    <xf numFmtId="0" fontId="10" fillId="0" borderId="0" xfId="0" applyFont="1" applyFill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left"/>
    </xf>
    <xf numFmtId="0" fontId="0" fillId="0" borderId="2" xfId="0" applyFont="1" applyFill="1" applyBorder="1" applyProtection="1">
      <protection locked="0"/>
    </xf>
    <xf numFmtId="0" fontId="1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2" fontId="1" fillId="0" borderId="0" xfId="0" applyNumberFormat="1" applyFont="1" applyBorder="1" applyProtection="1"/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12" xfId="0" applyFont="1" applyBorder="1" applyAlignment="1" applyProtection="1">
      <alignment horizontal="left"/>
    </xf>
    <xf numFmtId="0" fontId="0" fillId="0" borderId="2" xfId="0" applyFont="1" applyFill="1" applyBorder="1" applyProtection="1"/>
    <xf numFmtId="0" fontId="3" fillId="0" borderId="12" xfId="0" applyFont="1" applyBorder="1" applyAlignment="1" applyProtection="1">
      <alignment horizontal="left"/>
    </xf>
    <xf numFmtId="0" fontId="0" fillId="2" borderId="1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ill="1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3" fillId="0" borderId="0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5" xfId="0" applyFont="1" applyFill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5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1" xfId="0" applyFill="1" applyBorder="1" applyProtection="1"/>
    <xf numFmtId="0" fontId="4" fillId="0" borderId="0" xfId="0" applyFont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9" fontId="0" fillId="0" borderId="1" xfId="0" applyNumberFormat="1" applyBorder="1" applyProtection="1"/>
    <xf numFmtId="0" fontId="9" fillId="0" borderId="12" xfId="0" applyFont="1" applyBorder="1" applyAlignment="1" applyProtection="1">
      <alignment horizontal="right"/>
    </xf>
    <xf numFmtId="0" fontId="13" fillId="0" borderId="12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1" xfId="0" applyFont="1" applyFill="1" applyBorder="1" applyProtection="1"/>
    <xf numFmtId="0" fontId="11" fillId="2" borderId="1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2" fontId="1" fillId="0" borderId="0" xfId="0" applyNumberFormat="1" applyFont="1" applyFill="1" applyBorder="1" applyProtection="1"/>
    <xf numFmtId="0" fontId="0" fillId="0" borderId="8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left"/>
    </xf>
    <xf numFmtId="2" fontId="1" fillId="0" borderId="2" xfId="0" applyNumberFormat="1" applyFont="1" applyFill="1" applyBorder="1" applyProtection="1"/>
    <xf numFmtId="1" fontId="1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0" fillId="0" borderId="11" xfId="0" applyBorder="1" applyProtection="1"/>
    <xf numFmtId="0" fontId="3" fillId="0" borderId="1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0" borderId="8" xfId="0" applyFont="1" applyFill="1" applyBorder="1" applyProtection="1"/>
    <xf numFmtId="0" fontId="1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2" fontId="13" fillId="0" borderId="9" xfId="0" applyNumberFormat="1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2" fontId="13" fillId="0" borderId="11" xfId="0" applyNumberFormat="1" applyFont="1" applyFill="1" applyBorder="1" applyProtection="1"/>
    <xf numFmtId="0" fontId="13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2" fontId="13" fillId="0" borderId="13" xfId="0" applyNumberFormat="1" applyFont="1" applyFill="1" applyBorder="1" applyProtection="1"/>
    <xf numFmtId="0" fontId="1" fillId="0" borderId="1" xfId="0" applyFont="1" applyFill="1" applyBorder="1" applyProtection="1"/>
    <xf numFmtId="0" fontId="0" fillId="0" borderId="1" xfId="0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2" borderId="1" xfId="0" applyFont="1" applyFill="1" applyBorder="1" applyAlignment="1" applyProtection="1">
      <alignment horizontal="left"/>
      <protection locked="0"/>
    </xf>
    <xf numFmtId="0" fontId="7" fillId="0" borderId="0" xfId="1"/>
    <xf numFmtId="0" fontId="17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0" fillId="0" borderId="13" xfId="0" applyBorder="1" applyProtection="1"/>
    <xf numFmtId="0" fontId="1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Fill="1" applyBorder="1" applyProtection="1">
      <protection hidden="1"/>
    </xf>
    <xf numFmtId="0" fontId="7" fillId="0" borderId="0" xfId="1" applyFill="1" applyBorder="1" applyProtection="1">
      <protection hidden="1"/>
    </xf>
    <xf numFmtId="0" fontId="16" fillId="0" borderId="0" xfId="0" applyFont="1" applyProtection="1">
      <protection hidden="1"/>
    </xf>
    <xf numFmtId="0" fontId="14" fillId="0" borderId="0" xfId="0" applyFont="1" applyFill="1" applyBorder="1"/>
    <xf numFmtId="0" fontId="14" fillId="0" borderId="0" xfId="0" applyFont="1"/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14" fillId="0" borderId="12" xfId="0" applyFont="1" applyBorder="1" applyProtection="1"/>
    <xf numFmtId="0" fontId="14" fillId="0" borderId="10" xfId="0" applyFont="1" applyBorder="1" applyProtection="1"/>
    <xf numFmtId="0" fontId="7" fillId="0" borderId="0" xfId="1" applyBorder="1" applyProtection="1"/>
    <xf numFmtId="0" fontId="0" fillId="0" borderId="12" xfId="0" applyBorder="1" applyProtection="1"/>
    <xf numFmtId="0" fontId="7" fillId="0" borderId="2" xfId="1" applyBorder="1" applyProtection="1"/>
    <xf numFmtId="0" fontId="4" fillId="0" borderId="4" xfId="0" applyFont="1" applyBorder="1" applyProtection="1"/>
    <xf numFmtId="0" fontId="0" fillId="0" borderId="6" xfId="0" applyFont="1" applyBorder="1" applyProtection="1"/>
    <xf numFmtId="0" fontId="20" fillId="0" borderId="10" xfId="0" applyFont="1" applyBorder="1" applyProtection="1"/>
    <xf numFmtId="0" fontId="0" fillId="0" borderId="7" xfId="0" applyBorder="1" applyProtection="1"/>
    <xf numFmtId="49" fontId="0" fillId="0" borderId="0" xfId="0" applyNumberFormat="1" applyFont="1" applyBorder="1" applyProtection="1"/>
    <xf numFmtId="0" fontId="21" fillId="0" borderId="10" xfId="1" applyFont="1" applyBorder="1" applyProtection="1"/>
    <xf numFmtId="0" fontId="3" fillId="0" borderId="12" xfId="0" applyFont="1" applyBorder="1" applyProtection="1"/>
    <xf numFmtId="0" fontId="3" fillId="0" borderId="2" xfId="0" applyFont="1" applyBorder="1" applyProtection="1"/>
    <xf numFmtId="0" fontId="3" fillId="0" borderId="13" xfId="0" applyFont="1" applyBorder="1" applyProtection="1"/>
    <xf numFmtId="4" fontId="0" fillId="0" borderId="8" xfId="0" applyNumberFormat="1" applyFont="1" applyBorder="1" applyProtection="1"/>
    <xf numFmtId="4" fontId="0" fillId="0" borderId="0" xfId="0" applyNumberFormat="1" applyFont="1" applyBorder="1" applyProtection="1"/>
    <xf numFmtId="4" fontId="0" fillId="0" borderId="2" xfId="0" applyNumberFormat="1" applyFont="1" applyBorder="1" applyProtection="1"/>
    <xf numFmtId="4" fontId="0" fillId="0" borderId="5" xfId="0" applyNumberFormat="1" applyFont="1" applyBorder="1" applyProtection="1"/>
    <xf numFmtId="4" fontId="1" fillId="0" borderId="11" xfId="0" applyNumberFormat="1" applyFont="1" applyBorder="1" applyProtection="1"/>
    <xf numFmtId="4" fontId="1" fillId="0" borderId="13" xfId="0" applyNumberFormat="1" applyFont="1" applyBorder="1" applyProtection="1"/>
    <xf numFmtId="4" fontId="1" fillId="0" borderId="6" xfId="0" applyNumberFormat="1" applyFont="1" applyBorder="1" applyProtection="1"/>
    <xf numFmtId="4" fontId="1" fillId="0" borderId="9" xfId="0" applyNumberFormat="1" applyFont="1" applyBorder="1" applyProtection="1"/>
    <xf numFmtId="4" fontId="1" fillId="0" borderId="0" xfId="0" applyNumberFormat="1" applyFont="1" applyProtection="1"/>
    <xf numFmtId="4" fontId="0" fillId="0" borderId="0" xfId="0" applyNumberFormat="1" applyProtection="1"/>
    <xf numFmtId="4" fontId="0" fillId="0" borderId="0" xfId="0" applyNumberFormat="1" applyFont="1" applyFill="1" applyBorder="1" applyProtection="1"/>
    <xf numFmtId="4" fontId="1" fillId="0" borderId="11" xfId="0" applyNumberFormat="1" applyFont="1" applyFill="1" applyBorder="1" applyProtection="1"/>
    <xf numFmtId="4" fontId="0" fillId="0" borderId="0" xfId="0" applyNumberFormat="1" applyBorder="1" applyProtection="1"/>
    <xf numFmtId="4" fontId="0" fillId="0" borderId="11" xfId="0" applyNumberFormat="1" applyBorder="1" applyProtection="1"/>
    <xf numFmtId="49" fontId="0" fillId="2" borderId="1" xfId="0" applyNumberFormat="1" applyFill="1" applyBorder="1" applyAlignment="1" applyProtection="1">
      <alignment horizontal="left"/>
      <protection locked="0"/>
    </xf>
    <xf numFmtId="14" fontId="22" fillId="0" borderId="2" xfId="0" applyNumberFormat="1" applyFont="1" applyBorder="1" applyProtection="1"/>
    <xf numFmtId="0" fontId="20" fillId="0" borderId="0" xfId="0" applyFont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0" borderId="7" xfId="0" applyFont="1" applyBorder="1" applyAlignment="1" applyProtection="1">
      <alignment horizontal="left"/>
    </xf>
    <xf numFmtId="0" fontId="23" fillId="0" borderId="8" xfId="0" applyFont="1" applyBorder="1" applyAlignment="1" applyProtection="1">
      <alignment horizontal="left"/>
    </xf>
    <xf numFmtId="0" fontId="14" fillId="0" borderId="8" xfId="0" applyFont="1" applyBorder="1" applyProtection="1"/>
    <xf numFmtId="0" fontId="14" fillId="0" borderId="9" xfId="0" applyFont="1" applyBorder="1" applyProtection="1"/>
    <xf numFmtId="0" fontId="22" fillId="0" borderId="12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1" fillId="2" borderId="4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3" xfId="0" applyFont="1" applyBorder="1" applyAlignment="1" applyProtection="1">
      <alignment horizontal="right"/>
    </xf>
    <xf numFmtId="164" fontId="4" fillId="0" borderId="3" xfId="0" applyNumberFormat="1" applyFont="1" applyBorder="1" applyAlignment="1" applyProtection="1"/>
    <xf numFmtId="0" fontId="18" fillId="0" borderId="4" xfId="0" applyFont="1" applyFill="1" applyBorder="1" applyAlignment="1" applyProtection="1"/>
    <xf numFmtId="0" fontId="19" fillId="0" borderId="6" xfId="0" applyFont="1" applyBorder="1" applyAlignment="1"/>
  </cellXfs>
  <cellStyles count="4">
    <cellStyle name="Ausgabe" xfId="2" builtinId="21"/>
    <cellStyle name="Link" xfId="1" builtinId="8"/>
    <cellStyle name="Standard" xfId="0" builtinId="0"/>
    <cellStyle name="Standard 3" xfId="3"/>
  </cellStyles>
  <dxfs count="13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1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g"/><Relationship Id="rId5" Type="http://schemas.openxmlformats.org/officeDocument/2006/relationships/image" Target="../media/image5.jpeg"/><Relationship Id="rId10" Type="http://schemas.openxmlformats.org/officeDocument/2006/relationships/hyperlink" Target="https://pooldoktor.at/unternehmen.html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104776</xdr:rowOff>
    </xdr:from>
    <xdr:to>
      <xdr:col>1</xdr:col>
      <xdr:colOff>2404281</xdr:colOff>
      <xdr:row>4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42901"/>
          <a:ext cx="2613831" cy="561974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15</xdr:col>
      <xdr:colOff>152400</xdr:colOff>
      <xdr:row>22</xdr:row>
      <xdr:rowOff>66675</xdr:rowOff>
    </xdr:to>
    <xdr:pic>
      <xdr:nvPicPr>
        <xdr:cNvPr id="3" name="Grafik 2" descr="poolripp-sonne.jpg 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38125"/>
          <a:ext cx="5486400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36</xdr:row>
      <xdr:rowOff>0</xdr:rowOff>
    </xdr:from>
    <xdr:to>
      <xdr:col>15</xdr:col>
      <xdr:colOff>152400</xdr:colOff>
      <xdr:row>51</xdr:row>
      <xdr:rowOff>28575</xdr:rowOff>
    </xdr:to>
    <xdr:pic>
      <xdr:nvPicPr>
        <xdr:cNvPr id="6" name="Grafik 5" descr="einseitig.jpg 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7096125"/>
          <a:ext cx="548640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59</xdr:row>
      <xdr:rowOff>0</xdr:rowOff>
    </xdr:from>
    <xdr:to>
      <xdr:col>15</xdr:col>
      <xdr:colOff>152400</xdr:colOff>
      <xdr:row>71</xdr:row>
      <xdr:rowOff>76200</xdr:rowOff>
    </xdr:to>
    <xdr:pic>
      <xdr:nvPicPr>
        <xdr:cNvPr id="7" name="Grafik 6" descr="diagonal.jpg 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572875"/>
          <a:ext cx="5486400" cy="240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19051</xdr:colOff>
      <xdr:row>106</xdr:row>
      <xdr:rowOff>85726</xdr:rowOff>
    </xdr:from>
    <xdr:to>
      <xdr:col>9</xdr:col>
      <xdr:colOff>685800</xdr:colOff>
      <xdr:row>111</xdr:row>
      <xdr:rowOff>20554</xdr:rowOff>
    </xdr:to>
    <xdr:pic>
      <xdr:nvPicPr>
        <xdr:cNvPr id="8" name="Grafik 7" descr="Solar Rippenrohr Schlauch 100m Bun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1" y="20707351"/>
          <a:ext cx="1428749" cy="887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111</xdr:row>
      <xdr:rowOff>1</xdr:rowOff>
    </xdr:from>
    <xdr:to>
      <xdr:col>9</xdr:col>
      <xdr:colOff>657225</xdr:colOff>
      <xdr:row>113</xdr:row>
      <xdr:rowOff>111995</xdr:rowOff>
    </xdr:to>
    <xdr:pic>
      <xdr:nvPicPr>
        <xdr:cNvPr id="9" name="Grafik 8" descr="Clipleiste 12-fach 42cm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1574126"/>
          <a:ext cx="1419225" cy="49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122</xdr:row>
      <xdr:rowOff>0</xdr:rowOff>
    </xdr:from>
    <xdr:to>
      <xdr:col>15</xdr:col>
      <xdr:colOff>152400</xdr:colOff>
      <xdr:row>142</xdr:row>
      <xdr:rowOff>76200</xdr:rowOff>
    </xdr:to>
    <xdr:pic>
      <xdr:nvPicPr>
        <xdr:cNvPr id="11" name="Grafik 10" descr="solarverrohrung_dreiwegeventil.jpg 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3812500"/>
          <a:ext cx="5486400" cy="393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145</xdr:row>
      <xdr:rowOff>0</xdr:rowOff>
    </xdr:from>
    <xdr:to>
      <xdr:col>15</xdr:col>
      <xdr:colOff>152400</xdr:colOff>
      <xdr:row>162</xdr:row>
      <xdr:rowOff>180975</xdr:rowOff>
    </xdr:to>
    <xdr:pic>
      <xdr:nvPicPr>
        <xdr:cNvPr id="12" name="Grafik 11" descr="kollektoren_schema_small.jpg 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8289250"/>
          <a:ext cx="548640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164</xdr:row>
      <xdr:rowOff>0</xdr:rowOff>
    </xdr:from>
    <xdr:to>
      <xdr:col>12</xdr:col>
      <xdr:colOff>285750</xdr:colOff>
      <xdr:row>176</xdr:row>
      <xdr:rowOff>171450</xdr:rowOff>
    </xdr:to>
    <xdr:pic>
      <xdr:nvPicPr>
        <xdr:cNvPr id="13" name="Grafik 12" descr="Schema-Handbetrieb.jpg 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908750"/>
          <a:ext cx="33337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181</xdr:row>
      <xdr:rowOff>76200</xdr:rowOff>
    </xdr:from>
    <xdr:to>
      <xdr:col>17</xdr:col>
      <xdr:colOff>485775</xdr:colOff>
      <xdr:row>190</xdr:row>
      <xdr:rowOff>95249</xdr:rowOff>
    </xdr:to>
    <xdr:pic>
      <xdr:nvPicPr>
        <xdr:cNvPr id="14" name="Grafik 13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5271075"/>
          <a:ext cx="2771775" cy="1943099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192</xdr:row>
      <xdr:rowOff>238125</xdr:rowOff>
    </xdr:from>
    <xdr:to>
      <xdr:col>13</xdr:col>
      <xdr:colOff>19050</xdr:colOff>
      <xdr:row>200</xdr:row>
      <xdr:rowOff>171450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21310400"/>
          <a:ext cx="3829050" cy="16668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193</xdr:row>
      <xdr:rowOff>0</xdr:rowOff>
    </xdr:from>
    <xdr:to>
      <xdr:col>17</xdr:col>
      <xdr:colOff>209550</xdr:colOff>
      <xdr:row>200</xdr:row>
      <xdr:rowOff>180975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0650" y="121319925"/>
          <a:ext cx="2495550" cy="16668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preise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oldoktor.at/infos/anfahrtsplan.htm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pooldoktor.at/solarheizung-pool-selbstbau.html" TargetMode="External"/><Relationship Id="rId7" Type="http://schemas.openxmlformats.org/officeDocument/2006/relationships/hyperlink" Target="https://pooldoktor.at/3d-rundgang-ausstellung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pooldoktor.at/downloads/archiv/POOLRIPP-Anleitung.pdf" TargetMode="External"/><Relationship Id="rId1" Type="http://schemas.openxmlformats.org/officeDocument/2006/relationships/hyperlink" Target="http://www.pooldoktor.net/shop/geschaeftsbedingungen" TargetMode="External"/><Relationship Id="rId6" Type="http://schemas.openxmlformats.org/officeDocument/2006/relationships/hyperlink" Target="https://pooldoktor.at/infos/termin-vereinbaren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pooldoktor.at/infos/kontakt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pooldoktor.at/solarabsorber-pool.html" TargetMode="External"/><Relationship Id="rId9" Type="http://schemas.openxmlformats.org/officeDocument/2006/relationships/hyperlink" Target="mailto:office@pooldoktor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R202"/>
  <sheetViews>
    <sheetView showRowColHeaders="0" tabSelected="1" zoomScaleNormal="100" workbookViewId="0">
      <selection activeCell="C1" sqref="C1"/>
    </sheetView>
  </sheetViews>
  <sheetFormatPr baseColWidth="10" defaultRowHeight="15" outlineLevelRow="1" outlineLevelCol="1" x14ac:dyDescent="0.25"/>
  <cols>
    <col min="1" max="1" width="10" style="1" customWidth="1"/>
    <col min="2" max="2" width="56.7109375" style="1" customWidth="1"/>
    <col min="3" max="3" width="6.85546875" style="2" customWidth="1"/>
    <col min="4" max="4" width="5.85546875" style="2" customWidth="1"/>
    <col min="5" max="5" width="8.85546875" style="2" customWidth="1"/>
    <col min="6" max="6" width="10.42578125" style="2" customWidth="1"/>
    <col min="7" max="7" width="13.140625" style="143" hidden="1" customWidth="1" outlineLevel="1"/>
    <col min="8" max="8" width="11.42578125" collapsed="1"/>
    <col min="9" max="14" width="11.42578125" style="38"/>
  </cols>
  <sheetData>
    <row r="1" spans="1:9" ht="18.75" x14ac:dyDescent="0.3">
      <c r="A1" s="8" t="s">
        <v>6491</v>
      </c>
      <c r="B1" s="88"/>
      <c r="C1" s="9"/>
      <c r="D1" s="9"/>
      <c r="E1" s="9"/>
      <c r="F1" s="10" t="s">
        <v>6473</v>
      </c>
    </row>
    <row r="2" spans="1:9" x14ac:dyDescent="0.25">
      <c r="A2" s="199"/>
      <c r="B2" s="200"/>
      <c r="C2" s="205" t="s">
        <v>6341</v>
      </c>
      <c r="D2" s="205"/>
      <c r="E2" s="205"/>
      <c r="F2" s="206"/>
      <c r="I2"/>
    </row>
    <row r="3" spans="1:9" x14ac:dyDescent="0.25">
      <c r="A3" s="201"/>
      <c r="B3" s="202"/>
      <c r="C3" s="207" t="s">
        <v>6359</v>
      </c>
      <c r="D3" s="207"/>
      <c r="E3" s="207"/>
      <c r="F3" s="208"/>
    </row>
    <row r="4" spans="1:9" x14ac:dyDescent="0.25">
      <c r="A4" s="201"/>
      <c r="B4" s="202"/>
      <c r="C4" s="207" t="s">
        <v>6342</v>
      </c>
      <c r="D4" s="207"/>
      <c r="E4" s="207"/>
      <c r="F4" s="208"/>
    </row>
    <row r="5" spans="1:9" x14ac:dyDescent="0.25">
      <c r="A5" s="203"/>
      <c r="B5" s="204"/>
      <c r="C5" s="209" t="s">
        <v>6343</v>
      </c>
      <c r="D5" s="209"/>
      <c r="E5" s="209"/>
      <c r="F5" s="210"/>
    </row>
    <row r="6" spans="1:9" x14ac:dyDescent="0.25">
      <c r="C6" s="85"/>
      <c r="D6" s="85"/>
      <c r="E6" s="85"/>
      <c r="F6" s="85"/>
    </row>
    <row r="7" spans="1:9" x14ac:dyDescent="0.25">
      <c r="A7" s="11" t="s">
        <v>6344</v>
      </c>
      <c r="B7" s="12">
        <f ca="1">TODAY()</f>
        <v>45314</v>
      </c>
      <c r="C7" s="13" t="s">
        <v>6345</v>
      </c>
      <c r="D7" s="9"/>
      <c r="E7" s="9"/>
      <c r="F7" s="187">
        <f ca="1">B7+30</f>
        <v>45344</v>
      </c>
    </row>
    <row r="8" spans="1:9" x14ac:dyDescent="0.25">
      <c r="F8" s="188" t="s">
        <v>6698</v>
      </c>
    </row>
    <row r="9" spans="1:9" ht="18.75" x14ac:dyDescent="0.3">
      <c r="A9" s="8" t="s">
        <v>6323</v>
      </c>
      <c r="B9" s="88"/>
      <c r="C9" s="9"/>
      <c r="D9" s="9"/>
      <c r="E9" s="9"/>
      <c r="F9" s="9"/>
    </row>
    <row r="10" spans="1:9" x14ac:dyDescent="0.25">
      <c r="B10" s="3" t="s">
        <v>6357</v>
      </c>
    </row>
    <row r="11" spans="1:9" x14ac:dyDescent="0.25">
      <c r="A11" s="4" t="s">
        <v>6322</v>
      </c>
      <c r="B11" s="5"/>
      <c r="C11" s="6" t="s">
        <v>6331</v>
      </c>
      <c r="D11" s="7"/>
      <c r="E11" s="211" t="s">
        <v>6339</v>
      </c>
      <c r="F11" s="211"/>
    </row>
    <row r="12" spans="1:9" x14ac:dyDescent="0.25">
      <c r="A12" s="5" t="s">
        <v>6324</v>
      </c>
      <c r="B12" s="16"/>
      <c r="C12" s="198"/>
      <c r="D12" s="198"/>
      <c r="E12" s="198"/>
      <c r="F12" s="198"/>
    </row>
    <row r="13" spans="1:9" x14ac:dyDescent="0.25">
      <c r="A13" s="5" t="s">
        <v>6325</v>
      </c>
      <c r="B13" s="16"/>
      <c r="C13" s="198"/>
      <c r="D13" s="198"/>
      <c r="E13" s="198"/>
      <c r="F13" s="198"/>
    </row>
    <row r="14" spans="1:9" x14ac:dyDescent="0.25">
      <c r="A14" s="5" t="s">
        <v>6326</v>
      </c>
      <c r="B14" s="16"/>
      <c r="C14" s="198"/>
      <c r="D14" s="198"/>
      <c r="E14" s="198"/>
      <c r="F14" s="198"/>
    </row>
    <row r="15" spans="1:9" x14ac:dyDescent="0.25">
      <c r="A15" s="5" t="s">
        <v>6346</v>
      </c>
      <c r="B15" s="186"/>
      <c r="C15" s="198"/>
      <c r="D15" s="198"/>
      <c r="E15" s="198"/>
      <c r="F15" s="198"/>
    </row>
    <row r="16" spans="1:9" x14ac:dyDescent="0.25">
      <c r="A16" s="5" t="s">
        <v>6327</v>
      </c>
      <c r="B16" s="16"/>
      <c r="C16" s="198"/>
      <c r="D16" s="198"/>
      <c r="E16" s="198"/>
      <c r="F16" s="198"/>
    </row>
    <row r="17" spans="1:9" x14ac:dyDescent="0.25">
      <c r="A17" s="5" t="s">
        <v>6328</v>
      </c>
      <c r="B17" s="16" t="s">
        <v>6370</v>
      </c>
      <c r="C17" s="198"/>
      <c r="D17" s="198"/>
      <c r="E17" s="198"/>
      <c r="F17" s="198"/>
    </row>
    <row r="18" spans="1:9" x14ac:dyDescent="0.25">
      <c r="A18" s="5" t="s">
        <v>6329</v>
      </c>
      <c r="B18" s="16"/>
      <c r="C18" s="198"/>
      <c r="D18" s="198"/>
      <c r="E18" s="198"/>
      <c r="F18" s="198"/>
    </row>
    <row r="19" spans="1:9" x14ac:dyDescent="0.25">
      <c r="A19" s="5" t="s">
        <v>6330</v>
      </c>
      <c r="B19" s="16"/>
      <c r="C19" s="198"/>
      <c r="D19" s="198"/>
      <c r="E19" s="198"/>
      <c r="F19" s="198"/>
    </row>
    <row r="20" spans="1:9" x14ac:dyDescent="0.25">
      <c r="C20" s="18">
        <f>IF($C$22="","",$C$22/100)</f>
        <v>6</v>
      </c>
      <c r="D20" s="18">
        <f>IF($D$22="","",$D$22/100)</f>
        <v>3</v>
      </c>
    </row>
    <row r="21" spans="1:9" x14ac:dyDescent="0.25">
      <c r="A21" s="4" t="s">
        <v>6406</v>
      </c>
      <c r="B21" s="5"/>
      <c r="C21" s="6" t="s">
        <v>6347</v>
      </c>
      <c r="D21" s="6" t="s">
        <v>6348</v>
      </c>
      <c r="E21" s="6" t="s">
        <v>6338</v>
      </c>
      <c r="F21" s="19" t="s">
        <v>6337</v>
      </c>
    </row>
    <row r="22" spans="1:9" x14ac:dyDescent="0.25">
      <c r="A22" s="42" t="s">
        <v>6352</v>
      </c>
      <c r="B22" s="5"/>
      <c r="C22" s="17">
        <v>600</v>
      </c>
      <c r="D22" s="17">
        <v>300</v>
      </c>
      <c r="E22" s="17" t="s">
        <v>6340</v>
      </c>
      <c r="F22" s="7">
        <f>IF(AND(C22&lt;&gt;"",D22&lt;&gt;""),C22*D22/10000,"")</f>
        <v>18</v>
      </c>
    </row>
    <row r="23" spans="1:9" x14ac:dyDescent="0.25">
      <c r="A23" s="92" t="s">
        <v>6407</v>
      </c>
      <c r="B23" s="90"/>
      <c r="C23" s="17">
        <v>800</v>
      </c>
      <c r="D23" s="17">
        <v>200</v>
      </c>
      <c r="E23" s="138"/>
      <c r="F23" s="7">
        <f>IF(AND(C23&lt;&gt;"",D23&lt;&gt;""),C23*D23/10000,"")</f>
        <v>16</v>
      </c>
    </row>
    <row r="24" spans="1:9" ht="18.75" x14ac:dyDescent="0.25">
      <c r="A24" s="90"/>
      <c r="B24" s="94" t="s">
        <v>6415</v>
      </c>
      <c r="C24" s="138"/>
      <c r="D24" s="138"/>
      <c r="E24" s="139" t="s">
        <v>6408</v>
      </c>
      <c r="F24" s="93">
        <f>IF(AND(F23&lt;&gt;"",F22&lt;&gt;""),F23/F22,"")</f>
        <v>0.88888888888888884</v>
      </c>
      <c r="I24" s="148" t="s">
        <v>6475</v>
      </c>
    </row>
    <row r="25" spans="1:9" x14ac:dyDescent="0.25">
      <c r="A25" s="88"/>
      <c r="B25" s="98" t="s">
        <v>6413</v>
      </c>
      <c r="C25" s="99">
        <f>IF(C23&lt;&gt;"",C23+15,"")</f>
        <v>815</v>
      </c>
      <c r="D25" s="99">
        <f>IF(D23&lt;&gt;"",D23+15,"")</f>
        <v>215</v>
      </c>
      <c r="E25" s="139"/>
      <c r="F25" s="93"/>
      <c r="I25"/>
    </row>
    <row r="26" spans="1:9" x14ac:dyDescent="0.25">
      <c r="A26" s="59"/>
      <c r="B26" s="90"/>
      <c r="C26" s="138"/>
      <c r="D26" s="138"/>
      <c r="E26" s="138"/>
      <c r="F26" s="7"/>
      <c r="I26" s="144" t="s">
        <v>6476</v>
      </c>
    </row>
    <row r="27" spans="1:9" x14ac:dyDescent="0.25">
      <c r="A27" s="95" t="s">
        <v>6414</v>
      </c>
      <c r="B27" s="90"/>
      <c r="C27" s="213" t="s">
        <v>6636</v>
      </c>
      <c r="D27" s="214"/>
      <c r="E27" s="219" t="str">
        <f>IF(OR(D23=100,D23=150,D23=250,D23=350,D23=450),"Nur Diagonal möglich!","")</f>
        <v/>
      </c>
      <c r="F27" s="220"/>
      <c r="I27"/>
    </row>
    <row r="28" spans="1:9" x14ac:dyDescent="0.25">
      <c r="A28" s="59"/>
      <c r="B28" s="96" t="s">
        <v>6409</v>
      </c>
      <c r="C28" s="138"/>
      <c r="D28" s="138"/>
      <c r="E28" s="138"/>
      <c r="F28" s="7"/>
      <c r="I28" t="s">
        <v>6477</v>
      </c>
    </row>
    <row r="29" spans="1:9" x14ac:dyDescent="0.25">
      <c r="A29" s="91"/>
      <c r="B29" s="97" t="s">
        <v>6410</v>
      </c>
      <c r="C29" s="82"/>
      <c r="D29" s="82"/>
      <c r="E29" s="82"/>
      <c r="F29" s="7"/>
      <c r="I29" t="s">
        <v>6478</v>
      </c>
    </row>
    <row r="30" spans="1:9" x14ac:dyDescent="0.25">
      <c r="A30" s="70"/>
      <c r="B30" s="87"/>
      <c r="C30" s="69"/>
      <c r="D30" s="69"/>
      <c r="E30" s="69"/>
      <c r="F30" s="64"/>
      <c r="I30"/>
    </row>
    <row r="31" spans="1:9" x14ac:dyDescent="0.25">
      <c r="A31" s="3"/>
      <c r="B31" s="40"/>
      <c r="C31" s="27"/>
      <c r="D31" s="27"/>
      <c r="E31" s="27"/>
      <c r="F31" s="27"/>
      <c r="I31" s="146" t="s">
        <v>6479</v>
      </c>
    </row>
    <row r="32" spans="1:9" ht="18.75" x14ac:dyDescent="0.3">
      <c r="A32" s="8" t="s">
        <v>6405</v>
      </c>
      <c r="B32" s="88"/>
      <c r="C32" s="39"/>
      <c r="D32" s="39"/>
      <c r="E32" s="39"/>
      <c r="F32" s="9"/>
      <c r="I32" s="147" t="s">
        <v>6480</v>
      </c>
    </row>
    <row r="34" spans="1:9" x14ac:dyDescent="0.25">
      <c r="A34" s="4" t="s">
        <v>6332</v>
      </c>
      <c r="B34" s="4" t="s">
        <v>6333</v>
      </c>
      <c r="C34" s="6" t="s">
        <v>6334</v>
      </c>
      <c r="D34" s="6" t="s">
        <v>6335</v>
      </c>
      <c r="E34" s="19" t="s">
        <v>2</v>
      </c>
      <c r="F34" s="37" t="s">
        <v>6336</v>
      </c>
    </row>
    <row r="35" spans="1:9" x14ac:dyDescent="0.25">
      <c r="A35" s="46"/>
      <c r="B35" s="46"/>
      <c r="C35" s="80"/>
      <c r="D35" s="80"/>
      <c r="E35" s="81"/>
      <c r="F35" s="81"/>
    </row>
    <row r="36" spans="1:9" ht="18.75" x14ac:dyDescent="0.3">
      <c r="A36" s="83" t="s">
        <v>6411</v>
      </c>
      <c r="B36" s="66"/>
      <c r="C36" s="67"/>
      <c r="D36" s="67"/>
      <c r="E36" s="68"/>
      <c r="F36" s="68"/>
    </row>
    <row r="37" spans="1:9" ht="18.75" outlineLevel="1" x14ac:dyDescent="0.3">
      <c r="A37" s="44" t="s">
        <v>6412</v>
      </c>
      <c r="B37" s="76"/>
      <c r="C37" s="77"/>
      <c r="D37" s="78"/>
      <c r="E37" s="77"/>
      <c r="F37" s="100" t="str">
        <f>IF(C27="EINSEITIG","JA","NEIN")</f>
        <v>NEIN</v>
      </c>
      <c r="I37"/>
    </row>
    <row r="38" spans="1:9" outlineLevel="1" x14ac:dyDescent="0.25">
      <c r="A38" s="55">
        <v>41202223</v>
      </c>
      <c r="B38" s="47" t="str">
        <f>VLOOKUP(A38,PREISE!$A:$B,2,FALSE)</f>
        <v>POOLRIPP Rippenrohrkollektor Einseitig 2 x 3 m</v>
      </c>
      <c r="C38" s="56" t="str">
        <f>IF(AND($C$27="EINSEITIG",$C$23=300,$D$23=200),1,"")</f>
        <v/>
      </c>
      <c r="D38" s="49" t="s">
        <v>6349</v>
      </c>
      <c r="E38" s="173">
        <f>VLOOKUP(A38,PREISE!$A:$C,3,FALSE)</f>
        <v>565.83000000000004</v>
      </c>
      <c r="F38" s="176" t="str">
        <f t="shared" ref="F38:F45" si="0">IF(C38="","",C38*E38)</f>
        <v/>
      </c>
      <c r="G38" s="143" t="str">
        <f>IF(F38="","",CONCATENATE(C38,"*",A38))</f>
        <v/>
      </c>
    </row>
    <row r="39" spans="1:9" outlineLevel="1" x14ac:dyDescent="0.25">
      <c r="A39" s="55">
        <v>41202224</v>
      </c>
      <c r="B39" s="47" t="str">
        <f>VLOOKUP(A39,PREISE!$A:$B,2,FALSE)</f>
        <v>POOLRIPP Rippenrohrkollektor Einseitig 2 x 4 m</v>
      </c>
      <c r="C39" s="56" t="str">
        <f>IF(AND($C$27="EINSEITIG",$C$23=400,$D$23=200),1,"")</f>
        <v/>
      </c>
      <c r="D39" s="49" t="s">
        <v>6349</v>
      </c>
      <c r="E39" s="173">
        <f>VLOOKUP(A39,PREISE!$A:$C,3,FALSE)</f>
        <v>615.83000000000004</v>
      </c>
      <c r="F39" s="176" t="str">
        <f t="shared" si="0"/>
        <v/>
      </c>
      <c r="G39" s="143" t="str">
        <f t="shared" ref="G39:G121" si="1">IF(F39="","",CONCATENATE(C39,"*",A39))</f>
        <v/>
      </c>
    </row>
    <row r="40" spans="1:9" outlineLevel="1" x14ac:dyDescent="0.25">
      <c r="A40" s="55">
        <v>41202225</v>
      </c>
      <c r="B40" s="47" t="str">
        <f>VLOOKUP(A40,PREISE!$A:$B,2,FALSE)</f>
        <v>POOLRIPP Rippenrohrkollektor Einseitig 2 x 5 m</v>
      </c>
      <c r="C40" s="56" t="str">
        <f>IF(AND($C$27="EINSEITIG",$C$23=500,$D$23=200),1,"")</f>
        <v/>
      </c>
      <c r="D40" s="49" t="s">
        <v>6349</v>
      </c>
      <c r="E40" s="173">
        <f>VLOOKUP(A40,PREISE!$A:$C,3,FALSE)</f>
        <v>665.83</v>
      </c>
      <c r="F40" s="176" t="str">
        <f t="shared" si="0"/>
        <v/>
      </c>
      <c r="G40" s="143" t="str">
        <f t="shared" si="1"/>
        <v/>
      </c>
    </row>
    <row r="41" spans="1:9" outlineLevel="1" x14ac:dyDescent="0.25">
      <c r="A41" s="55">
        <v>41202226</v>
      </c>
      <c r="B41" s="47" t="str">
        <f>VLOOKUP(A41,PREISE!$A:$B,2,FALSE)</f>
        <v>POOLRIPP Rippenrohrkollektor Einseitig 2 x 6 m</v>
      </c>
      <c r="C41" s="56" t="str">
        <f>IF(AND($C$27="EINSEITIG",$C$23=600,$D$23=200),1,"")</f>
        <v/>
      </c>
      <c r="D41" s="49" t="s">
        <v>6349</v>
      </c>
      <c r="E41" s="173">
        <f>VLOOKUP(A41,PREISE!$A:$C,3,FALSE)</f>
        <v>715.83</v>
      </c>
      <c r="F41" s="176" t="str">
        <f t="shared" si="0"/>
        <v/>
      </c>
      <c r="G41" s="143" t="str">
        <f t="shared" si="1"/>
        <v/>
      </c>
    </row>
    <row r="42" spans="1:9" outlineLevel="1" x14ac:dyDescent="0.25">
      <c r="A42" s="55">
        <v>41202227</v>
      </c>
      <c r="B42" s="47" t="str">
        <f>VLOOKUP(A42,PREISE!$A:$B,2,FALSE)</f>
        <v>POOLRIPP Rippenrohrkollektor Einseitig 2 x 7 m</v>
      </c>
      <c r="C42" s="56" t="str">
        <f>IF(AND($C$27="EINSEITIG",$C$23=700,$D$23=200),1,"")</f>
        <v/>
      </c>
      <c r="D42" s="49" t="s">
        <v>6349</v>
      </c>
      <c r="E42" s="173">
        <f>VLOOKUP(A42,PREISE!$A:$C,3,FALSE)</f>
        <v>765.83</v>
      </c>
      <c r="F42" s="176" t="str">
        <f t="shared" si="0"/>
        <v/>
      </c>
      <c r="G42" s="143" t="str">
        <f t="shared" si="1"/>
        <v/>
      </c>
    </row>
    <row r="43" spans="1:9" outlineLevel="1" x14ac:dyDescent="0.25">
      <c r="A43" s="55">
        <v>41202228</v>
      </c>
      <c r="B43" s="47" t="str">
        <f>VLOOKUP(A43,PREISE!$A:$B,2,FALSE)</f>
        <v>POOLRIPP Rippenrohrkollektor Einseitig 2 x 8 m</v>
      </c>
      <c r="C43" s="56" t="str">
        <f>IF(AND($C$27="EINSEITIG",$C$23=800,$D$23=200),1,"")</f>
        <v/>
      </c>
      <c r="D43" s="49" t="s">
        <v>6349</v>
      </c>
      <c r="E43" s="173">
        <f>VLOOKUP(A43,PREISE!$A:$C,3,FALSE)</f>
        <v>815.83</v>
      </c>
      <c r="F43" s="176" t="str">
        <f t="shared" si="0"/>
        <v/>
      </c>
      <c r="G43" s="143" t="str">
        <f t="shared" si="1"/>
        <v/>
      </c>
    </row>
    <row r="44" spans="1:9" outlineLevel="1" x14ac:dyDescent="0.25">
      <c r="A44" s="55">
        <v>41202229</v>
      </c>
      <c r="B44" s="47" t="str">
        <f>VLOOKUP(A44,PREISE!$A:$B,2,FALSE)</f>
        <v>POOLRIPP Rippenrohrkollektor Einseitig 2 x 9 m</v>
      </c>
      <c r="C44" s="56" t="str">
        <f>IF(AND($C$27="EINSEITIG",$C$23=900,$D$23=200),1,"")</f>
        <v/>
      </c>
      <c r="D44" s="49" t="s">
        <v>6349</v>
      </c>
      <c r="E44" s="173">
        <f>VLOOKUP(A44,PREISE!$A:$C,3,FALSE)</f>
        <v>865.83</v>
      </c>
      <c r="F44" s="176" t="str">
        <f t="shared" si="0"/>
        <v/>
      </c>
      <c r="G44" s="143" t="str">
        <f t="shared" si="1"/>
        <v/>
      </c>
    </row>
    <row r="45" spans="1:9" outlineLevel="1" x14ac:dyDescent="0.25">
      <c r="A45" s="55">
        <v>41202233</v>
      </c>
      <c r="B45" s="47" t="str">
        <f>VLOOKUP(A45,PREISE!$A:$B,2,FALSE)</f>
        <v>POOLRIPP Rippenrohrkollektor Einseitig 3 x 3 m</v>
      </c>
      <c r="C45" s="56" t="str">
        <f>IF(AND($C$27="EINSEITIG",$C$23=300,$D$23=300),1,"")</f>
        <v/>
      </c>
      <c r="D45" s="49" t="s">
        <v>6349</v>
      </c>
      <c r="E45" s="173">
        <f>VLOOKUP(A45,PREISE!$A:$C,3,FALSE)</f>
        <v>774.17</v>
      </c>
      <c r="F45" s="176" t="str">
        <f t="shared" si="0"/>
        <v/>
      </c>
      <c r="G45" s="143" t="str">
        <f t="shared" si="1"/>
        <v/>
      </c>
    </row>
    <row r="46" spans="1:9" outlineLevel="1" x14ac:dyDescent="0.25">
      <c r="A46" s="55">
        <v>41202234</v>
      </c>
      <c r="B46" s="47" t="str">
        <f>VLOOKUP(A46,PREISE!$A:$B,2,FALSE)</f>
        <v>POOLRIPP Rippenrohrkollektor Einseitig 3 x 4 m</v>
      </c>
      <c r="C46" s="56" t="str">
        <f>IF(AND($C$27="EINSEITIG",$C$23=400,$D$23=300),1,"")</f>
        <v/>
      </c>
      <c r="D46" s="49" t="s">
        <v>6349</v>
      </c>
      <c r="E46" s="173">
        <f>VLOOKUP(A46,PREISE!$A:$C,3,FALSE)</f>
        <v>874.17</v>
      </c>
      <c r="F46" s="176" t="str">
        <f t="shared" ref="F46:F51" si="2">IF(C46="","",C46*E46)</f>
        <v/>
      </c>
      <c r="G46" s="143" t="str">
        <f t="shared" si="1"/>
        <v/>
      </c>
    </row>
    <row r="47" spans="1:9" outlineLevel="1" x14ac:dyDescent="0.25">
      <c r="A47" s="55">
        <v>41202235</v>
      </c>
      <c r="B47" s="47" t="str">
        <f>VLOOKUP(A47,PREISE!$A:$B,2,FALSE)</f>
        <v>POOLRIPP Rippenrohrkollektor Einseitig 3 x 5 m</v>
      </c>
      <c r="C47" s="56" t="str">
        <f>IF(AND($C$27="EINSEITIG",$C$23=500,$D$23=300),1,"")</f>
        <v/>
      </c>
      <c r="D47" s="49" t="s">
        <v>6349</v>
      </c>
      <c r="E47" s="173">
        <f>VLOOKUP(A47,PREISE!$A:$C,3,FALSE)</f>
        <v>932.5</v>
      </c>
      <c r="F47" s="176" t="str">
        <f t="shared" si="2"/>
        <v/>
      </c>
      <c r="G47" s="143" t="str">
        <f t="shared" si="1"/>
        <v/>
      </c>
    </row>
    <row r="48" spans="1:9" outlineLevel="1" x14ac:dyDescent="0.25">
      <c r="A48" s="55">
        <v>41202236</v>
      </c>
      <c r="B48" s="47" t="str">
        <f>VLOOKUP(A48,PREISE!$A:$B,2,FALSE)</f>
        <v>POOLRIPP Rippenrohrkollektor Einseitig 3 x 6 m</v>
      </c>
      <c r="C48" s="56" t="str">
        <f>IF(AND($C$27="EINSEITIG",$C$23=600,$D$23=300),1,"")</f>
        <v/>
      </c>
      <c r="D48" s="49" t="s">
        <v>6349</v>
      </c>
      <c r="E48" s="173">
        <f>VLOOKUP(A48,PREISE!$A:$C,3,FALSE)</f>
        <v>1024.17</v>
      </c>
      <c r="F48" s="176" t="str">
        <f t="shared" si="2"/>
        <v/>
      </c>
      <c r="G48" s="143" t="str">
        <f t="shared" si="1"/>
        <v/>
      </c>
    </row>
    <row r="49" spans="1:9" outlineLevel="1" x14ac:dyDescent="0.25">
      <c r="A49" s="55">
        <v>41202237</v>
      </c>
      <c r="B49" s="47" t="str">
        <f>VLOOKUP(A49,PREISE!$A:$B,2,FALSE)</f>
        <v>POOLRIPP Rippenrohrkollektor Einseitig 3 x 7 m</v>
      </c>
      <c r="C49" s="56" t="str">
        <f>IF(AND($C$27="EINSEITIG",$C$23=700,$D$23=300),1,"")</f>
        <v/>
      </c>
      <c r="D49" s="49" t="s">
        <v>6349</v>
      </c>
      <c r="E49" s="173">
        <f>VLOOKUP(A49,PREISE!$A:$C,3,FALSE)</f>
        <v>1124.17</v>
      </c>
      <c r="F49" s="176" t="str">
        <f t="shared" si="2"/>
        <v/>
      </c>
      <c r="G49" s="143" t="str">
        <f t="shared" si="1"/>
        <v/>
      </c>
    </row>
    <row r="50" spans="1:9" outlineLevel="1" x14ac:dyDescent="0.25">
      <c r="A50" s="55">
        <v>41202238</v>
      </c>
      <c r="B50" s="47" t="str">
        <f>VLOOKUP(A50,PREISE!$A:$B,2,FALSE)</f>
        <v>POOLRIPP Rippenrohrkollektor Einseitig 3 x 8 m</v>
      </c>
      <c r="C50" s="56" t="str">
        <f>IF(AND($C$27="EINSEITIG",$C$23=800,$D$23=300),1,"")</f>
        <v/>
      </c>
      <c r="D50" s="49" t="s">
        <v>6349</v>
      </c>
      <c r="E50" s="173">
        <f>VLOOKUP(A50,PREISE!$A:$C,3,FALSE)</f>
        <v>1182.5</v>
      </c>
      <c r="F50" s="176" t="str">
        <f t="shared" si="2"/>
        <v/>
      </c>
      <c r="G50" s="143" t="str">
        <f t="shared" si="1"/>
        <v/>
      </c>
    </row>
    <row r="51" spans="1:9" outlineLevel="1" x14ac:dyDescent="0.25">
      <c r="A51" s="55">
        <v>41202239</v>
      </c>
      <c r="B51" s="47" t="str">
        <f>VLOOKUP(A51,PREISE!$A:$B,2,FALSE)</f>
        <v>POOLRIPP Rippenrohrkollektor Einseitig 3 x 9 m</v>
      </c>
      <c r="C51" s="56" t="str">
        <f>IF(AND($C$27="EINSEITIG",$C$23=900,$D$23=300),1,"")</f>
        <v/>
      </c>
      <c r="D51" s="49" t="s">
        <v>6349</v>
      </c>
      <c r="E51" s="173">
        <f>VLOOKUP(A51,PREISE!$A:$C,3,FALSE)</f>
        <v>1274.17</v>
      </c>
      <c r="F51" s="176" t="str">
        <f t="shared" si="2"/>
        <v/>
      </c>
      <c r="G51" s="143" t="str">
        <f t="shared" si="1"/>
        <v/>
      </c>
    </row>
    <row r="52" spans="1:9" outlineLevel="1" x14ac:dyDescent="0.25">
      <c r="A52" s="55">
        <v>41202244</v>
      </c>
      <c r="B52" s="47" t="str">
        <f>VLOOKUP(A52,PREISE!$A:$B,2,FALSE)</f>
        <v>POOLRIPP Rippenrohrkollektor Einseitig 4 x 4 m</v>
      </c>
      <c r="C52" s="56" t="str">
        <f>IF(AND($C$27="EINSEITIG",$C$23=400,$D$23=400),1,"")</f>
        <v/>
      </c>
      <c r="D52" s="49" t="s">
        <v>6349</v>
      </c>
      <c r="E52" s="173">
        <f>VLOOKUP(A52,PREISE!$A:$C,3,FALSE)</f>
        <v>1157.5</v>
      </c>
      <c r="F52" s="176" t="str">
        <f t="shared" ref="F52:F56" si="3">IF(C52="","",C52*E52)</f>
        <v/>
      </c>
      <c r="G52" s="143" t="str">
        <f t="shared" si="1"/>
        <v/>
      </c>
    </row>
    <row r="53" spans="1:9" outlineLevel="1" x14ac:dyDescent="0.25">
      <c r="A53" s="55">
        <v>41202245</v>
      </c>
      <c r="B53" s="47" t="str">
        <f>VLOOKUP(A53,PREISE!$A:$B,2,FALSE)</f>
        <v>POOLRIPP Rippenrohrkollektor Einseitig 4 x 5 m</v>
      </c>
      <c r="C53" s="56" t="str">
        <f>IF(AND($C$27="EINSEITIG",$C$23=500,$D$23=400),1,"")</f>
        <v/>
      </c>
      <c r="D53" s="49" t="s">
        <v>6349</v>
      </c>
      <c r="E53" s="173">
        <f>VLOOKUP(A53,PREISE!$A:$C,3,FALSE)</f>
        <v>1257.5</v>
      </c>
      <c r="F53" s="176" t="str">
        <f t="shared" si="3"/>
        <v/>
      </c>
      <c r="G53" s="143" t="str">
        <f t="shared" si="1"/>
        <v/>
      </c>
      <c r="I53" s="144" t="s">
        <v>6489</v>
      </c>
    </row>
    <row r="54" spans="1:9" outlineLevel="1" x14ac:dyDescent="0.25">
      <c r="A54" s="55">
        <v>41202246</v>
      </c>
      <c r="B54" s="47" t="str">
        <f>VLOOKUP(A54,PREISE!$A:$B,2,FALSE)</f>
        <v>POOLRIPP Rippenrohrkollektor Einseitig 4 x 6 m</v>
      </c>
      <c r="C54" s="56" t="str">
        <f>IF(AND($C$27="EINSEITIG",$C$23=600,$D$23=400),1,"")</f>
        <v/>
      </c>
      <c r="D54" s="49" t="s">
        <v>6349</v>
      </c>
      <c r="E54" s="173">
        <f>VLOOKUP(A54,PREISE!$A:$C,3,FALSE)</f>
        <v>1357.5</v>
      </c>
      <c r="F54" s="176" t="str">
        <f t="shared" si="3"/>
        <v/>
      </c>
      <c r="G54" s="143" t="str">
        <f t="shared" si="1"/>
        <v/>
      </c>
    </row>
    <row r="55" spans="1:9" outlineLevel="1" x14ac:dyDescent="0.25">
      <c r="A55" s="55">
        <v>41202247</v>
      </c>
      <c r="B55" s="47" t="str">
        <f>VLOOKUP(A55,PREISE!$A:$B,2,FALSE)</f>
        <v>POOLRIPP Rippenrohrkollektor Einseitig 4 x 7 m</v>
      </c>
      <c r="C55" s="56" t="str">
        <f>IF(AND($C$27="EINSEITIG",$C$23=700,$D$23=400),1,"")</f>
        <v/>
      </c>
      <c r="D55" s="49" t="s">
        <v>6349</v>
      </c>
      <c r="E55" s="173">
        <f>VLOOKUP(A55,PREISE!$A:$C,3,FALSE)</f>
        <v>1499.17</v>
      </c>
      <c r="F55" s="176" t="str">
        <f t="shared" si="3"/>
        <v/>
      </c>
      <c r="G55" s="143" t="str">
        <f t="shared" si="1"/>
        <v/>
      </c>
      <c r="I55" s="38" t="s">
        <v>6490</v>
      </c>
    </row>
    <row r="56" spans="1:9" outlineLevel="1" x14ac:dyDescent="0.25">
      <c r="A56" s="57">
        <v>41202248</v>
      </c>
      <c r="B56" s="24" t="str">
        <f>VLOOKUP(A56,PREISE!$A:$B,2,FALSE)</f>
        <v>POOLRIPP Rippenrohrkollektor Einseitig 4 x 8 m</v>
      </c>
      <c r="C56" s="58" t="str">
        <f>IF(AND($C$27="EINSEITIG",$C$23=800,$D$23=400),1,"")</f>
        <v/>
      </c>
      <c r="D56" s="25" t="s">
        <v>6349</v>
      </c>
      <c r="E56" s="174">
        <f>VLOOKUP(A56,PREISE!$A:$C,3,FALSE)</f>
        <v>1599.17</v>
      </c>
      <c r="F56" s="177" t="str">
        <f t="shared" si="3"/>
        <v/>
      </c>
      <c r="G56" s="143" t="str">
        <f t="shared" si="1"/>
        <v/>
      </c>
    </row>
    <row r="57" spans="1:9" x14ac:dyDescent="0.25">
      <c r="A57" s="47"/>
      <c r="B57" s="47"/>
      <c r="C57" s="56"/>
      <c r="D57" s="49"/>
      <c r="E57" s="50"/>
      <c r="F57" s="51"/>
      <c r="G57" s="143" t="str">
        <f t="shared" si="1"/>
        <v/>
      </c>
    </row>
    <row r="58" spans="1:9" x14ac:dyDescent="0.25">
      <c r="A58" s="47"/>
      <c r="B58" s="47"/>
      <c r="C58" s="56"/>
      <c r="D58" s="49"/>
      <c r="E58" s="50"/>
      <c r="F58" s="51"/>
      <c r="G58" s="143" t="str">
        <f t="shared" si="1"/>
        <v/>
      </c>
    </row>
    <row r="59" spans="1:9" ht="18.75" x14ac:dyDescent="0.3">
      <c r="A59" s="83" t="s">
        <v>6443</v>
      </c>
      <c r="B59" s="66"/>
      <c r="C59" s="67"/>
      <c r="D59" s="67"/>
      <c r="E59" s="68"/>
      <c r="F59" s="68"/>
      <c r="G59" s="143" t="str">
        <f t="shared" si="1"/>
        <v/>
      </c>
    </row>
    <row r="60" spans="1:9" ht="18.75" outlineLevel="1" x14ac:dyDescent="0.3">
      <c r="A60" s="44" t="s">
        <v>6416</v>
      </c>
      <c r="B60" s="76"/>
      <c r="C60" s="77"/>
      <c r="D60" s="78"/>
      <c r="E60" s="77"/>
      <c r="F60" s="100" t="str">
        <f>IF(C27="DIAGONAL","JA","NEIN")</f>
        <v>JA</v>
      </c>
      <c r="I60"/>
    </row>
    <row r="61" spans="1:9" outlineLevel="1" x14ac:dyDescent="0.25">
      <c r="A61" s="55">
        <v>41203301</v>
      </c>
      <c r="B61" s="47" t="str">
        <f>VLOOKUP(A61,PREISE!$A:$B,2,FALSE)</f>
        <v>POOLRIPP Rippenrohrkollektor Diagonal 1 x 3 m</v>
      </c>
      <c r="C61" s="56" t="str">
        <f>IF(OR(AND($C$27="DIAGONAL",$C$23=300,$D$23=100),AND($C$23=300,$D$23=250)),1,"")</f>
        <v/>
      </c>
      <c r="D61" s="49" t="s">
        <v>6349</v>
      </c>
      <c r="E61" s="173">
        <f>VLOOKUP(A61,PREISE!$A:$C,3,FALSE)</f>
        <v>307.5</v>
      </c>
      <c r="F61" s="176" t="str">
        <f>IF(C61="","",C61*E61)</f>
        <v/>
      </c>
      <c r="G61" s="143" t="str">
        <f t="shared" ref="G61:G74" si="4">IF(F61="","",CONCATENATE(C61,"*",A61))</f>
        <v/>
      </c>
    </row>
    <row r="62" spans="1:9" outlineLevel="1" x14ac:dyDescent="0.25">
      <c r="A62" s="55">
        <v>41203302</v>
      </c>
      <c r="B62" s="47" t="str">
        <f>VLOOKUP(A62,PREISE!$A:$B,2,FALSE)</f>
        <v>POOLRIPP Rippenrohrkollektor Diagonal 1 x 4 m</v>
      </c>
      <c r="C62" s="56" t="str">
        <f>IF(OR(AND($C$27="DIAGONAL",$C$23=400,$D$23=100),AND($C$23=400,$D$23=250)),1,"")</f>
        <v/>
      </c>
      <c r="D62" s="49" t="s">
        <v>6349</v>
      </c>
      <c r="E62" s="173">
        <f>VLOOKUP(A62,PREISE!$A:$C,3,FALSE)</f>
        <v>349.17</v>
      </c>
      <c r="F62" s="176" t="str">
        <f t="shared" ref="F62:F68" si="5">IF(C62="","",C62*E62)</f>
        <v/>
      </c>
      <c r="G62" s="143" t="str">
        <f t="shared" si="4"/>
        <v/>
      </c>
    </row>
    <row r="63" spans="1:9" outlineLevel="1" x14ac:dyDescent="0.25">
      <c r="A63" s="55">
        <v>41203303</v>
      </c>
      <c r="B63" s="47" t="str">
        <f>VLOOKUP(A63,PREISE!$A:$B,2,FALSE)</f>
        <v>POOLRIPP Rippenrohrkollektor Diagonal 1 x 5 m</v>
      </c>
      <c r="C63" s="56" t="str">
        <f>IF(OR(AND($C$27="DIAGONAL",$C$23=500,$D$23=100),AND($C$23=500,$D$23=250)),1,"")</f>
        <v/>
      </c>
      <c r="D63" s="49" t="s">
        <v>6349</v>
      </c>
      <c r="E63" s="173">
        <f>VLOOKUP(A63,PREISE!$A:$C,3,FALSE)</f>
        <v>365.83</v>
      </c>
      <c r="F63" s="176" t="str">
        <f t="shared" si="5"/>
        <v/>
      </c>
      <c r="G63" s="143" t="str">
        <f t="shared" si="4"/>
        <v/>
      </c>
    </row>
    <row r="64" spans="1:9" outlineLevel="1" x14ac:dyDescent="0.25">
      <c r="A64" s="55">
        <v>41203304</v>
      </c>
      <c r="B64" s="47" t="str">
        <f>VLOOKUP(A64,PREISE!$A:$B,2,FALSE)</f>
        <v>POOLRIPP Rippenrohrkollektor Diagonal 1 x 6 m</v>
      </c>
      <c r="C64" s="56" t="str">
        <f>IF(OR(AND($C$27="DIAGONAL",$C$23=600,$D$23=100),AND($C$23=600,$D$23=250)),1,"")</f>
        <v/>
      </c>
      <c r="D64" s="49" t="s">
        <v>6349</v>
      </c>
      <c r="E64" s="173">
        <f>VLOOKUP(A64,PREISE!$A:$C,3,FALSE)</f>
        <v>399.17</v>
      </c>
      <c r="F64" s="176" t="str">
        <f t="shared" si="5"/>
        <v/>
      </c>
      <c r="G64" s="143" t="str">
        <f t="shared" si="4"/>
        <v/>
      </c>
    </row>
    <row r="65" spans="1:9" outlineLevel="1" x14ac:dyDescent="0.25">
      <c r="A65" s="55">
        <v>41203305</v>
      </c>
      <c r="B65" s="47" t="str">
        <f>VLOOKUP(A65,PREISE!$A:$B,2,FALSE)</f>
        <v>POOLRIPP Rippenrohrkollektor Diagonal 1 x 7 m</v>
      </c>
      <c r="C65" s="56" t="str">
        <f>IF(OR(AND($C$27="DIAGONAL",$C$23=700,$D$23=100),AND($C$23=700,$D$23=250)),1,"")</f>
        <v/>
      </c>
      <c r="D65" s="49" t="s">
        <v>6349</v>
      </c>
      <c r="E65" s="173">
        <f>VLOOKUP(A65,PREISE!$A:$C,3,FALSE)</f>
        <v>432.5</v>
      </c>
      <c r="F65" s="176" t="str">
        <f t="shared" si="5"/>
        <v/>
      </c>
      <c r="G65" s="143" t="str">
        <f t="shared" si="4"/>
        <v/>
      </c>
    </row>
    <row r="66" spans="1:9" outlineLevel="1" x14ac:dyDescent="0.25">
      <c r="A66" s="55">
        <v>41203306</v>
      </c>
      <c r="B66" s="47" t="str">
        <f>VLOOKUP(A66,PREISE!$A:$B,2,FALSE)</f>
        <v>POOLRIPP Rippenrohrkollektor Diagonal 1 x 8 m</v>
      </c>
      <c r="C66" s="56" t="str">
        <f>IF(OR(AND($C$27="DIAGONAL",$C$23=800,$D$23=100),AND($C$23=800,$D$23=250)),1,"")</f>
        <v/>
      </c>
      <c r="D66" s="49" t="s">
        <v>6349</v>
      </c>
      <c r="E66" s="173">
        <f>VLOOKUP(A66,PREISE!$A:$C,3,FALSE)</f>
        <v>465.83</v>
      </c>
      <c r="F66" s="176" t="str">
        <f t="shared" si="5"/>
        <v/>
      </c>
      <c r="G66" s="143" t="str">
        <f t="shared" si="4"/>
        <v/>
      </c>
    </row>
    <row r="67" spans="1:9" outlineLevel="1" x14ac:dyDescent="0.25">
      <c r="A67" s="55">
        <v>41203307</v>
      </c>
      <c r="B67" s="47" t="str">
        <f>VLOOKUP(A67,PREISE!$A:$B,2,FALSE)</f>
        <v>POOLRIPP Rippenrohrkollektor Diagonal 1 x 9 m</v>
      </c>
      <c r="C67" s="56" t="str">
        <f>IF(OR(AND($C$27="DIAGONAL",$C$23=900,$D$23=100),AND($C$23=900,$D$23=250)),1,"")</f>
        <v/>
      </c>
      <c r="D67" s="49" t="s">
        <v>6349</v>
      </c>
      <c r="E67" s="173">
        <f>VLOOKUP(A67,PREISE!$A:$C,3,FALSE)</f>
        <v>499.17</v>
      </c>
      <c r="F67" s="176" t="str">
        <f t="shared" si="5"/>
        <v/>
      </c>
      <c r="G67" s="143" t="str">
        <f t="shared" si="4"/>
        <v/>
      </c>
    </row>
    <row r="68" spans="1:9" outlineLevel="1" x14ac:dyDescent="0.25">
      <c r="A68" s="55">
        <v>41203311</v>
      </c>
      <c r="B68" s="47" t="str">
        <f>VLOOKUP(A68,PREISE!$A:$B,2,FALSE)</f>
        <v>POOLRIPP Rippenrohrkollektor Diagonal 1.5 x 3 m</v>
      </c>
      <c r="C68" s="56" t="str">
        <f>IF(OR(AND($C$27="DIAGONAL",$C$23=300,$D$23=150),AND($C$23=300,$D$23=250),AND($C$23=300,$D$23=350),AND($C$23=300,$D$23=450)),1,"")</f>
        <v/>
      </c>
      <c r="D68" s="49" t="s">
        <v>6349</v>
      </c>
      <c r="E68" s="173">
        <f>VLOOKUP(A68,PREISE!$A:$C,3,FALSE)</f>
        <v>440.83</v>
      </c>
      <c r="F68" s="176" t="str">
        <f t="shared" si="5"/>
        <v/>
      </c>
      <c r="G68" s="143" t="str">
        <f t="shared" si="4"/>
        <v/>
      </c>
    </row>
    <row r="69" spans="1:9" outlineLevel="1" x14ac:dyDescent="0.25">
      <c r="A69" s="55">
        <v>41203312</v>
      </c>
      <c r="B69" s="47" t="str">
        <f>VLOOKUP(A69,PREISE!$A:$B,2,FALSE)</f>
        <v>POOLRIPP Rippenrohrkollektor Diagonal 1.5 x 4 m</v>
      </c>
      <c r="C69" s="56" t="str">
        <f>IF(OR(AND($C$27="DIAGONAL",$C$23=400,$D$23=150),AND($C$23=400,$D$23=250),AND($C$23=400,$D$23=350),AND($C$23=400,$D$23=450)),1,"")</f>
        <v/>
      </c>
      <c r="D69" s="49" t="s">
        <v>6349</v>
      </c>
      <c r="E69" s="173">
        <f>VLOOKUP(A69,PREISE!$A:$C,3,FALSE)</f>
        <v>490.83</v>
      </c>
      <c r="F69" s="176" t="str">
        <f t="shared" ref="F69:F74" si="6">IF(C69="","",C69*E69)</f>
        <v/>
      </c>
      <c r="G69" s="143" t="str">
        <f t="shared" si="4"/>
        <v/>
      </c>
    </row>
    <row r="70" spans="1:9" outlineLevel="1" x14ac:dyDescent="0.25">
      <c r="A70" s="55">
        <v>41203313</v>
      </c>
      <c r="B70" s="47" t="str">
        <f>VLOOKUP(A70,PREISE!$A:$B,2,FALSE)</f>
        <v>POOLRIPP Rippenrohrkollektor Diagonal 1.5 x 5 m</v>
      </c>
      <c r="C70" s="56" t="str">
        <f>IF(OR(AND($C$27="DIAGONAL",$C$23=500,$D$23=150),AND($C$23=500,$D$23=250),AND($C$23=500,$D$23=350),AND($C$23=500,$D$23=450)),1,"")</f>
        <v/>
      </c>
      <c r="D70" s="49" t="s">
        <v>6349</v>
      </c>
      <c r="E70" s="173">
        <f>VLOOKUP(A70,PREISE!$A:$C,3,FALSE)</f>
        <v>515.83000000000004</v>
      </c>
      <c r="F70" s="176" t="str">
        <f t="shared" si="6"/>
        <v/>
      </c>
      <c r="G70" s="143" t="str">
        <f t="shared" si="4"/>
        <v/>
      </c>
    </row>
    <row r="71" spans="1:9" outlineLevel="1" x14ac:dyDescent="0.25">
      <c r="A71" s="55">
        <v>41203314</v>
      </c>
      <c r="B71" s="47" t="str">
        <f>VLOOKUP(A71,PREISE!$A:$B,2,FALSE)</f>
        <v>POOLRIPP Rippenrohrkollektor Diagonal 1.5 x 6 m</v>
      </c>
      <c r="C71" s="56" t="str">
        <f>IF(OR(AND($C$27="DIAGONAL",$C$23=600,$D$23=150),AND($C$23=600,$D$23=250),AND($C$23=600,$D$23=350),AND($C$23=600,$D$23=450)),1,"")</f>
        <v/>
      </c>
      <c r="D71" s="49" t="s">
        <v>6349</v>
      </c>
      <c r="E71" s="173">
        <f>VLOOKUP(A71,PREISE!$A:$C,3,FALSE)</f>
        <v>540.83000000000004</v>
      </c>
      <c r="F71" s="176" t="str">
        <f t="shared" si="6"/>
        <v/>
      </c>
      <c r="G71" s="143" t="str">
        <f t="shared" si="4"/>
        <v/>
      </c>
    </row>
    <row r="72" spans="1:9" outlineLevel="1" x14ac:dyDescent="0.25">
      <c r="A72" s="55">
        <v>41203315</v>
      </c>
      <c r="B72" s="47" t="str">
        <f>VLOOKUP(A72,PREISE!$A:$B,2,FALSE)</f>
        <v>POOLRIPP Rippenrohrkollektor Diagonal 1.5 x 7 m</v>
      </c>
      <c r="C72" s="56" t="str">
        <f>IF(OR(AND($C$27="DIAGONAL",$C$23=700,$D$23=150),AND($C$23=700,$D$23=250),AND($C$23=700,$D$23=350),AND($C$23=700,$D$23=450)),1,"")</f>
        <v/>
      </c>
      <c r="D72" s="49" t="s">
        <v>6349</v>
      </c>
      <c r="E72" s="173">
        <f>VLOOKUP(A72,PREISE!$A:$C,3,FALSE)</f>
        <v>582.5</v>
      </c>
      <c r="F72" s="176" t="str">
        <f t="shared" si="6"/>
        <v/>
      </c>
      <c r="G72" s="143" t="str">
        <f t="shared" si="4"/>
        <v/>
      </c>
    </row>
    <row r="73" spans="1:9" outlineLevel="1" x14ac:dyDescent="0.25">
      <c r="A73" s="55">
        <v>41203316</v>
      </c>
      <c r="B73" s="47" t="str">
        <f>VLOOKUP(A73,PREISE!$A:$B,2,FALSE)</f>
        <v>POOLRIPP Rippenrohrkollektor Diagonal 1.5 x 8 m</v>
      </c>
      <c r="C73" s="56" t="str">
        <f>IF(OR(AND($C$27="DIAGONAL",$C$23=800,$D$23=150),AND($C$23=800,$D$23=250),AND($C$23=800,$D$23=350),AND($C$23=800,$D$23=450)),1,"")</f>
        <v/>
      </c>
      <c r="D73" s="49" t="s">
        <v>6349</v>
      </c>
      <c r="E73" s="173">
        <f>VLOOKUP(A73,PREISE!$A:$C,3,FALSE)</f>
        <v>632.5</v>
      </c>
      <c r="F73" s="176" t="str">
        <f t="shared" si="6"/>
        <v/>
      </c>
      <c r="G73" s="143" t="str">
        <f t="shared" si="4"/>
        <v/>
      </c>
    </row>
    <row r="74" spans="1:9" outlineLevel="1" x14ac:dyDescent="0.25">
      <c r="A74" s="55">
        <v>41203317</v>
      </c>
      <c r="B74" s="47" t="str">
        <f>VLOOKUP(A74,PREISE!$A:$B,2,FALSE)</f>
        <v>POOLRIPP Rippenrohrkollektor Diagonal 1.5 x 9 m</v>
      </c>
      <c r="C74" s="56" t="str">
        <f>IF(OR(AND($C$27="DIAGONAL",$C$23=900,$D$23=150),AND($C$23=900,$D$23=250),AND($C$23=900,$D$23=350),AND($C$23=900,$D$23=450)),1,"")</f>
        <v/>
      </c>
      <c r="D74" s="49" t="s">
        <v>6349</v>
      </c>
      <c r="E74" s="173">
        <f>VLOOKUP(A74,PREISE!$A:$C,3,FALSE)</f>
        <v>682.5</v>
      </c>
      <c r="F74" s="176" t="str">
        <f t="shared" si="6"/>
        <v/>
      </c>
      <c r="G74" s="143" t="str">
        <f t="shared" si="4"/>
        <v/>
      </c>
      <c r="I74" s="144" t="s">
        <v>6486</v>
      </c>
    </row>
    <row r="75" spans="1:9" outlineLevel="1" x14ac:dyDescent="0.25">
      <c r="A75" s="55">
        <v>41202323</v>
      </c>
      <c r="B75" s="47" t="str">
        <f>VLOOKUP(A75,PREISE!$A:$B,2,FALSE)</f>
        <v>POOLRIPP Rippenrohrkollektor Diagonal 2 x 3 m</v>
      </c>
      <c r="C75" s="56" t="str">
        <f>IF(OR(AND($C$27="DIAGONAL",$C$23=300,$D$23=200),AND($C$23=300,$D$23=350),AND($C$23=300,$D$23=500)),1,"")</f>
        <v/>
      </c>
      <c r="D75" s="49" t="s">
        <v>6349</v>
      </c>
      <c r="E75" s="173">
        <f>VLOOKUP(A75,PREISE!$A:$C,3,FALSE)</f>
        <v>565.83000000000004</v>
      </c>
      <c r="F75" s="176" t="str">
        <f>IF(C75="","",C75*E75)</f>
        <v/>
      </c>
      <c r="G75" s="143" t="str">
        <f>IF(F75="","",CONCATENATE(C75,"*",A75))</f>
        <v/>
      </c>
    </row>
    <row r="76" spans="1:9" outlineLevel="1" x14ac:dyDescent="0.25">
      <c r="A76" s="55">
        <v>41202324</v>
      </c>
      <c r="B76" s="47" t="str">
        <f>VLOOKUP(A76,PREISE!$A:$B,2,FALSE)</f>
        <v>POOLRIPP Rippenrohrkollektor Diagonal 2 x 4 m</v>
      </c>
      <c r="C76" s="56" t="str">
        <f>IF(OR(AND($C$27="DIAGONAL",$C$23=400,$D$23=200),AND($C$23=400,$D$23=350),AND($C$23=400,$D$23=500)),1,"")</f>
        <v/>
      </c>
      <c r="D76" s="49" t="s">
        <v>6349</v>
      </c>
      <c r="E76" s="173">
        <f>VLOOKUP(A76,PREISE!$A:$C,3,FALSE)</f>
        <v>615.83000000000004</v>
      </c>
      <c r="F76" s="176" t="str">
        <f t="shared" ref="F76:F93" si="7">IF(C76="","",C76*E76)</f>
        <v/>
      </c>
      <c r="G76" s="143" t="str">
        <f t="shared" si="1"/>
        <v/>
      </c>
      <c r="I76" s="38" t="s">
        <v>6487</v>
      </c>
    </row>
    <row r="77" spans="1:9" outlineLevel="1" x14ac:dyDescent="0.25">
      <c r="A77" s="55">
        <v>41202325</v>
      </c>
      <c r="B77" s="47" t="str">
        <f>VLOOKUP(A77,PREISE!$A:$B,2,FALSE)</f>
        <v>POOLRIPP Rippenrohrkollektor Diagonal 2 x 5 m</v>
      </c>
      <c r="C77" s="56" t="str">
        <f>IF(OR(AND($C$27="DIAGONAL",$C$23=500,$D$23=200),AND($C$23=500,$D$23=350),AND($C$23=500,$D$23=500)),1,"")</f>
        <v/>
      </c>
      <c r="D77" s="49" t="s">
        <v>6349</v>
      </c>
      <c r="E77" s="173">
        <f>VLOOKUP(A77,PREISE!$A:$C,3,FALSE)</f>
        <v>665.83</v>
      </c>
      <c r="F77" s="176" t="str">
        <f t="shared" si="7"/>
        <v/>
      </c>
      <c r="G77" s="143" t="str">
        <f t="shared" si="1"/>
        <v/>
      </c>
    </row>
    <row r="78" spans="1:9" outlineLevel="1" x14ac:dyDescent="0.25">
      <c r="A78" s="55">
        <v>41202326</v>
      </c>
      <c r="B78" s="47" t="str">
        <f>VLOOKUP(A78,PREISE!$A:$B,2,FALSE)</f>
        <v>POOLRIPP Rippenrohrkollektor Diagonal 2 x 6 m</v>
      </c>
      <c r="C78" s="56" t="str">
        <f>IF(OR(AND($C$27="DIAGONAL",$C$23=600,$D$23=200),AND($C$23=600,$D$23=350),AND($C$23=600,$D$23=500)),1,"")</f>
        <v/>
      </c>
      <c r="D78" s="49" t="s">
        <v>6349</v>
      </c>
      <c r="E78" s="173">
        <f>VLOOKUP(A78,PREISE!$A:$C,3,FALSE)</f>
        <v>715.83</v>
      </c>
      <c r="F78" s="176" t="str">
        <f t="shared" si="7"/>
        <v/>
      </c>
      <c r="G78" s="143" t="str">
        <f t="shared" si="1"/>
        <v/>
      </c>
      <c r="I78" s="38" t="s">
        <v>6488</v>
      </c>
    </row>
    <row r="79" spans="1:9" outlineLevel="1" x14ac:dyDescent="0.25">
      <c r="A79" s="55">
        <v>41202327</v>
      </c>
      <c r="B79" s="47" t="str">
        <f>VLOOKUP(A79,PREISE!$A:$B,2,FALSE)</f>
        <v>POOLRIPP Rippenrohrkollektor Diagonal 2 x 7 m</v>
      </c>
      <c r="C79" s="56" t="str">
        <f>IF(OR(AND($C$27="DIAGONAL",$C$23=700,$D$23=200),AND($C$23=700,$D$23=350),AND($C$23=700,$D$23=500)),1,"")</f>
        <v/>
      </c>
      <c r="D79" s="49" t="s">
        <v>6349</v>
      </c>
      <c r="E79" s="173">
        <f>VLOOKUP(A79,PREISE!$A:$C,3,FALSE)</f>
        <v>765.83</v>
      </c>
      <c r="F79" s="176" t="str">
        <f t="shared" si="7"/>
        <v/>
      </c>
      <c r="G79" s="143" t="str">
        <f t="shared" si="1"/>
        <v/>
      </c>
    </row>
    <row r="80" spans="1:9" outlineLevel="1" x14ac:dyDescent="0.25">
      <c r="A80" s="55">
        <v>41202328</v>
      </c>
      <c r="B80" s="47" t="str">
        <f>VLOOKUP(A80,PREISE!$A:$B,2,FALSE)</f>
        <v>POOLRIPP Rippenrohrkollektor Diagonal 2 x 8 m</v>
      </c>
      <c r="C80" s="56">
        <f>IF(OR(AND($C$27="DIAGONAL",$C$23=800,$D$23=200),AND($C$23=800,$D$23=350),AND($C$23=800,$D$23=500)),1,"")</f>
        <v>1</v>
      </c>
      <c r="D80" s="49" t="s">
        <v>6349</v>
      </c>
      <c r="E80" s="173">
        <f>VLOOKUP(A80,PREISE!$A:$C,3,FALSE)</f>
        <v>815.83</v>
      </c>
      <c r="F80" s="176">
        <f t="shared" si="7"/>
        <v>815.83</v>
      </c>
      <c r="G80" s="143" t="str">
        <f>IF(F80="","",CONCATENATE(C80,"*",A80))</f>
        <v>1*41202328</v>
      </c>
    </row>
    <row r="81" spans="1:14" outlineLevel="1" x14ac:dyDescent="0.25">
      <c r="A81" s="55">
        <v>41202329</v>
      </c>
      <c r="B81" s="47" t="str">
        <f>VLOOKUP(A81,PREISE!$A:$B,2,FALSE)</f>
        <v>POOLRIPP Rippenrohrkollektor Diagonal 2 x 9 m</v>
      </c>
      <c r="C81" s="56" t="str">
        <f>IF(OR(AND($C$27="DIAGONAL",$C$23=900,$D$23=200),AND($C$23=900,$D$23=350),AND($C$23=900,$D$23=500)),1,"")</f>
        <v/>
      </c>
      <c r="D81" s="49" t="s">
        <v>6349</v>
      </c>
      <c r="E81" s="173">
        <f>VLOOKUP(A81,PREISE!$A:$C,3,FALSE)</f>
        <v>865.83</v>
      </c>
      <c r="F81" s="176" t="str">
        <f t="shared" si="7"/>
        <v/>
      </c>
      <c r="G81" s="143" t="str">
        <f t="shared" si="1"/>
        <v/>
      </c>
      <c r="I81" s="151" t="str">
        <f>IF(OR(D23=100,D23=150,D23=250,D23=350,D23=450),"Tipp! Sie können 2 Stk. DIAGONAL Kollektor auch EINSEITIG zusammenbauen!","")</f>
        <v/>
      </c>
    </row>
    <row r="82" spans="1:14" outlineLevel="1" x14ac:dyDescent="0.25">
      <c r="A82" s="55">
        <v>41202333</v>
      </c>
      <c r="B82" s="47" t="str">
        <f>VLOOKUP(A82,PREISE!$A:$B,2,FALSE)</f>
        <v>POOLRIPP Rippenrohrkollektor Diagonal 3 x 3 m</v>
      </c>
      <c r="C82" s="56" t="str">
        <f>IF(OR(AND($C$27="DIAGONAL",$C$23=300,$D$23=300),AND($C$23=300,$D$23=450),AND($C$23=300,$D$23=500)),1,"")</f>
        <v/>
      </c>
      <c r="D82" s="49" t="s">
        <v>6349</v>
      </c>
      <c r="E82" s="173">
        <f>VLOOKUP(A82,PREISE!$A:$C,3,FALSE)</f>
        <v>774.17</v>
      </c>
      <c r="F82" s="176" t="str">
        <f t="shared" si="7"/>
        <v/>
      </c>
      <c r="G82" s="143" t="str">
        <f t="shared" si="1"/>
        <v/>
      </c>
    </row>
    <row r="83" spans="1:14" outlineLevel="1" x14ac:dyDescent="0.25">
      <c r="A83" s="55">
        <v>41202334</v>
      </c>
      <c r="B83" s="47" t="str">
        <f>VLOOKUP(A83,PREISE!$A:$B,2,FALSE)</f>
        <v>POOLRIPP Rippenrohrkollektor Diagonal 3 x 4 m</v>
      </c>
      <c r="C83" s="56" t="str">
        <f>IF(OR(AND($C$27="DIAGONAL",$C$23=400,$D$23=300),AND($C$23=400,$D$23=450),AND($C$23=400,$D$23=500)),1,"")</f>
        <v/>
      </c>
      <c r="D83" s="49" t="s">
        <v>6349</v>
      </c>
      <c r="E83" s="173">
        <f>VLOOKUP(A83,PREISE!$A:$C,3,FALSE)</f>
        <v>874.17</v>
      </c>
      <c r="F83" s="176" t="str">
        <f t="shared" si="7"/>
        <v/>
      </c>
      <c r="G83" s="143" t="str">
        <f t="shared" si="1"/>
        <v/>
      </c>
    </row>
    <row r="84" spans="1:14" outlineLevel="1" x14ac:dyDescent="0.25">
      <c r="A84" s="55">
        <v>41202335</v>
      </c>
      <c r="B84" s="47" t="str">
        <f>VLOOKUP(A84,PREISE!$A:$B,2,FALSE)</f>
        <v>POOLRIPP Rippenrohrkollektor Diagonal 3 x 5 m</v>
      </c>
      <c r="C84" s="56" t="str">
        <f>IF(OR(AND($C$27="DIAGONAL",$C$23=500,$D$23=300),AND($C$23=500,$D$23=450),AND($C$23=500,$D$23=500)),1,"")</f>
        <v/>
      </c>
      <c r="D84" s="49" t="s">
        <v>6349</v>
      </c>
      <c r="E84" s="173">
        <f>VLOOKUP(A84,PREISE!$A:$C,3,FALSE)</f>
        <v>932.5</v>
      </c>
      <c r="F84" s="176" t="str">
        <f t="shared" si="7"/>
        <v/>
      </c>
      <c r="G84" s="143" t="str">
        <f t="shared" si="1"/>
        <v/>
      </c>
    </row>
    <row r="85" spans="1:14" outlineLevel="1" x14ac:dyDescent="0.25">
      <c r="A85" s="55">
        <v>41202336</v>
      </c>
      <c r="B85" s="47" t="str">
        <f>VLOOKUP(A85,PREISE!$A:$B,2,FALSE)</f>
        <v>POOLRIPP Rippenrohrkollektor Diagonal 3 x 6 m</v>
      </c>
      <c r="C85" s="56" t="str">
        <f>IF(OR(AND($C$27="DIAGONAL",$C$23=600,$D$23=300),AND($C$23=600,$D$23=450),AND($C$23=600,$D$23=500)),1,"")</f>
        <v/>
      </c>
      <c r="D85" s="49" t="s">
        <v>6349</v>
      </c>
      <c r="E85" s="173">
        <f>VLOOKUP(A85,PREISE!$A:$C,3,FALSE)</f>
        <v>1024.17</v>
      </c>
      <c r="F85" s="176" t="str">
        <f t="shared" si="7"/>
        <v/>
      </c>
      <c r="G85" s="143" t="str">
        <f t="shared" si="1"/>
        <v/>
      </c>
    </row>
    <row r="86" spans="1:14" outlineLevel="1" x14ac:dyDescent="0.25">
      <c r="A86" s="55">
        <v>41202337</v>
      </c>
      <c r="B86" s="47" t="str">
        <f>VLOOKUP(A86,PREISE!$A:$B,2,FALSE)</f>
        <v>POOLRIPP Rippenrohrkollektor Diagonal 3 x 7 m</v>
      </c>
      <c r="C86" s="56" t="str">
        <f>IF(OR(AND($C$27="DIAGONAL",$C$23=700,$D$23=300),AND($C$23=700,$D$23=450),AND($C$23=700,$D$23=500)),1,"")</f>
        <v/>
      </c>
      <c r="D86" s="49" t="s">
        <v>6349</v>
      </c>
      <c r="E86" s="173">
        <f>VLOOKUP(A86,PREISE!$A:$C,3,FALSE)</f>
        <v>1124.17</v>
      </c>
      <c r="F86" s="176" t="str">
        <f t="shared" si="7"/>
        <v/>
      </c>
      <c r="G86" s="143" t="str">
        <f t="shared" si="1"/>
        <v/>
      </c>
    </row>
    <row r="87" spans="1:14" outlineLevel="1" x14ac:dyDescent="0.25">
      <c r="A87" s="55">
        <v>41202338</v>
      </c>
      <c r="B87" s="47" t="str">
        <f>VLOOKUP(A87,PREISE!$A:$B,2,FALSE)</f>
        <v>POOLRIPP Rippenrohrkollektor Diagonal 3 x 8 m</v>
      </c>
      <c r="C87" s="56" t="str">
        <f>IF(OR(AND($C$27="DIAGONAL",$C$23=800,$D$23=300),AND($C$23=800,$D$23=450),AND($C$23=800,$D$23=500)),1,"")</f>
        <v/>
      </c>
      <c r="D87" s="49" t="s">
        <v>6349</v>
      </c>
      <c r="E87" s="173">
        <f>VLOOKUP(A87,PREISE!$A:$C,3,FALSE)</f>
        <v>1182.5</v>
      </c>
      <c r="F87" s="176" t="str">
        <f t="shared" si="7"/>
        <v/>
      </c>
      <c r="G87" s="143" t="str">
        <f t="shared" si="1"/>
        <v/>
      </c>
    </row>
    <row r="88" spans="1:14" outlineLevel="1" x14ac:dyDescent="0.25">
      <c r="A88" s="55">
        <v>41202339</v>
      </c>
      <c r="B88" s="47" t="str">
        <f>VLOOKUP(A88,PREISE!$A:$B,2,FALSE)</f>
        <v>POOLRIPP Rippenrohrkollektor Diagonal 3 x 9 m</v>
      </c>
      <c r="C88" s="56" t="str">
        <f>IF(OR(AND($C$27="DIAGONAL",$C$23=900,$D$23=300),AND($C$23=900,$D$23=450),AND($C$23=900,$D$23=500)),1,"")</f>
        <v/>
      </c>
      <c r="D88" s="49" t="s">
        <v>6349</v>
      </c>
      <c r="E88" s="173">
        <f>VLOOKUP(A88,PREISE!$A:$C,3,FALSE)</f>
        <v>1274.17</v>
      </c>
      <c r="F88" s="176" t="str">
        <f t="shared" si="7"/>
        <v/>
      </c>
      <c r="G88" s="143" t="str">
        <f t="shared" si="1"/>
        <v/>
      </c>
    </row>
    <row r="89" spans="1:14" outlineLevel="1" x14ac:dyDescent="0.25">
      <c r="A89" s="55">
        <v>41202344</v>
      </c>
      <c r="B89" s="47" t="str">
        <f>VLOOKUP(A89,PREISE!$A:$B,2,FALSE)</f>
        <v>POOLRIPP Rippenrohrkollektor Diagonal 4 x 4 m</v>
      </c>
      <c r="C89" s="56" t="str">
        <f>IF(AND($C$27="DIAGONAL",$C$23=400,$D$23=400),1,"")</f>
        <v/>
      </c>
      <c r="D89" s="49" t="s">
        <v>6349</v>
      </c>
      <c r="E89" s="173">
        <f>VLOOKUP(A89,PREISE!$A:$C,3,FALSE)</f>
        <v>1157.5</v>
      </c>
      <c r="F89" s="176" t="str">
        <f t="shared" si="7"/>
        <v/>
      </c>
      <c r="G89" s="143" t="str">
        <f t="shared" si="1"/>
        <v/>
      </c>
    </row>
    <row r="90" spans="1:14" outlineLevel="1" x14ac:dyDescent="0.25">
      <c r="A90" s="55">
        <v>41202345</v>
      </c>
      <c r="B90" s="47" t="str">
        <f>VLOOKUP(A90,PREISE!$A:$B,2,FALSE)</f>
        <v>POOLRIPP Rippenrohrkollektor Diagonal 4 x 5 m</v>
      </c>
      <c r="C90" s="56" t="str">
        <f>IF(AND($C$27="DIAGONAL",$C$23=500,$D$23=400),1,"")</f>
        <v/>
      </c>
      <c r="D90" s="49" t="s">
        <v>6349</v>
      </c>
      <c r="E90" s="173">
        <f>VLOOKUP(A90,PREISE!$A:$C,3,FALSE)</f>
        <v>1257.5</v>
      </c>
      <c r="F90" s="176" t="str">
        <f t="shared" si="7"/>
        <v/>
      </c>
      <c r="G90" s="143" t="str">
        <f t="shared" si="1"/>
        <v/>
      </c>
    </row>
    <row r="91" spans="1:14" outlineLevel="1" x14ac:dyDescent="0.25">
      <c r="A91" s="55">
        <v>41202346</v>
      </c>
      <c r="B91" s="47" t="str">
        <f>VLOOKUP(A91,PREISE!$A:$B,2,FALSE)</f>
        <v>POOLRIPP Rippenrohrkollektor Diagonal 4 x 6 m</v>
      </c>
      <c r="C91" s="56" t="str">
        <f>IF(AND($C$27="DIAGONAL",$C$23=600,$D$23=400),1,"")</f>
        <v/>
      </c>
      <c r="D91" s="49" t="s">
        <v>6349</v>
      </c>
      <c r="E91" s="173">
        <f>VLOOKUP(A91,PREISE!$A:$C,3,FALSE)</f>
        <v>1357.5</v>
      </c>
      <c r="F91" s="176" t="str">
        <f t="shared" si="7"/>
        <v/>
      </c>
      <c r="G91" s="143" t="str">
        <f t="shared" si="1"/>
        <v/>
      </c>
    </row>
    <row r="92" spans="1:14" outlineLevel="1" x14ac:dyDescent="0.25">
      <c r="A92" s="55">
        <v>41202347</v>
      </c>
      <c r="B92" s="47" t="str">
        <f>VLOOKUP(A92,PREISE!$A:$B,2,FALSE)</f>
        <v>POOLRIPP Rippenrohrkollektor Diagonal 4 x 7 m</v>
      </c>
      <c r="C92" s="56" t="str">
        <f>IF(AND($C$27="DIAGONAL",$C$23=700,$D$23=400),1,"")</f>
        <v/>
      </c>
      <c r="D92" s="49" t="s">
        <v>6349</v>
      </c>
      <c r="E92" s="173">
        <f>VLOOKUP(A92,PREISE!$A:$C,3,FALSE)</f>
        <v>1499.17</v>
      </c>
      <c r="F92" s="176" t="str">
        <f t="shared" si="7"/>
        <v/>
      </c>
      <c r="G92" s="143" t="str">
        <f t="shared" si="1"/>
        <v/>
      </c>
    </row>
    <row r="93" spans="1:14" outlineLevel="1" x14ac:dyDescent="0.25">
      <c r="A93" s="57">
        <v>41202348</v>
      </c>
      <c r="B93" s="24" t="str">
        <f>VLOOKUP(A93,PREISE!$A:$B,2,FALSE)</f>
        <v>POOLRIPP Rippenrohrkollektor Diagonal 4 x 8 m</v>
      </c>
      <c r="C93" s="58" t="str">
        <f>IF(AND($C$27="DIAGONAL",$C$23=800,$D$23=400),1,"")</f>
        <v/>
      </c>
      <c r="D93" s="25" t="s">
        <v>6349</v>
      </c>
      <c r="E93" s="174">
        <f>VLOOKUP(A93,PREISE!$A:$C,3,FALSE)</f>
        <v>1599.17</v>
      </c>
      <c r="F93" s="177" t="str">
        <f t="shared" si="7"/>
        <v/>
      </c>
      <c r="G93" s="143" t="str">
        <f t="shared" si="1"/>
        <v/>
      </c>
    </row>
    <row r="94" spans="1:14" x14ac:dyDescent="0.25">
      <c r="A94" s="47"/>
      <c r="B94" s="47"/>
      <c r="C94" s="48"/>
      <c r="D94" s="49"/>
      <c r="E94" s="50"/>
      <c r="F94" s="51"/>
    </row>
    <row r="95" spans="1:14" s="108" customFormat="1" x14ac:dyDescent="0.25">
      <c r="A95" s="111" t="s">
        <v>6417</v>
      </c>
      <c r="B95" s="106"/>
      <c r="C95" s="58"/>
      <c r="D95" s="107"/>
      <c r="E95" s="58"/>
      <c r="F95" s="112"/>
      <c r="G95" s="143" t="str">
        <f t="shared" si="1"/>
        <v/>
      </c>
      <c r="J95" s="109"/>
      <c r="K95" s="109"/>
      <c r="L95" s="109"/>
      <c r="M95" s="109"/>
      <c r="N95" s="109"/>
    </row>
    <row r="96" spans="1:14" s="108" customFormat="1" outlineLevel="1" x14ac:dyDescent="0.25">
      <c r="A96" s="116"/>
      <c r="B96" s="121" t="s">
        <v>6419</v>
      </c>
      <c r="C96" s="122">
        <f>D23</f>
        <v>200</v>
      </c>
      <c r="D96" s="123" t="s">
        <v>6418</v>
      </c>
      <c r="E96" s="124"/>
      <c r="F96" s="125"/>
      <c r="G96" s="143" t="str">
        <f t="shared" si="1"/>
        <v/>
      </c>
      <c r="I96" s="152" t="s">
        <v>6493</v>
      </c>
      <c r="J96" s="109"/>
      <c r="K96" s="109"/>
      <c r="L96" s="109"/>
      <c r="M96" s="109"/>
      <c r="N96" s="109"/>
    </row>
    <row r="97" spans="1:14" s="108" customFormat="1" outlineLevel="1" x14ac:dyDescent="0.25">
      <c r="A97" s="118"/>
      <c r="B97" s="126" t="s">
        <v>6420</v>
      </c>
      <c r="C97" s="127">
        <f>C96*0.54+20</f>
        <v>128</v>
      </c>
      <c r="D97" s="128" t="s">
        <v>6474</v>
      </c>
      <c r="E97" s="127"/>
      <c r="F97" s="129"/>
      <c r="G97" s="143" t="str">
        <f t="shared" si="1"/>
        <v/>
      </c>
      <c r="I97" s="109"/>
      <c r="J97" s="109"/>
      <c r="K97" s="109"/>
      <c r="L97" s="109"/>
      <c r="M97" s="109"/>
      <c r="N97" s="109"/>
    </row>
    <row r="98" spans="1:14" s="108" customFormat="1" outlineLevel="1" x14ac:dyDescent="0.25">
      <c r="A98" s="130"/>
      <c r="B98" s="131" t="s">
        <v>6421</v>
      </c>
      <c r="C98" s="127">
        <f>C96*0.54+10</f>
        <v>118</v>
      </c>
      <c r="D98" s="128" t="s">
        <v>6474</v>
      </c>
      <c r="E98" s="127"/>
      <c r="F98" s="129"/>
      <c r="G98" s="143" t="str">
        <f t="shared" si="1"/>
        <v/>
      </c>
      <c r="I98" s="142" t="s">
        <v>6481</v>
      </c>
      <c r="J98" s="109"/>
      <c r="K98" s="109"/>
      <c r="L98" s="109"/>
      <c r="M98" s="109"/>
      <c r="N98" s="109"/>
    </row>
    <row r="99" spans="1:14" s="108" customFormat="1" outlineLevel="1" x14ac:dyDescent="0.25">
      <c r="A99" s="118"/>
      <c r="B99" s="131" t="s">
        <v>6422</v>
      </c>
      <c r="C99" s="127">
        <f>ROUNDUP(((C23/100-1)*D23)/42+5,0)</f>
        <v>39</v>
      </c>
      <c r="D99" s="128" t="s">
        <v>6349</v>
      </c>
      <c r="E99" s="127"/>
      <c r="F99" s="129"/>
      <c r="G99" s="143" t="str">
        <f t="shared" si="1"/>
        <v/>
      </c>
      <c r="I99" s="109"/>
      <c r="J99" s="109"/>
      <c r="K99" s="109"/>
      <c r="L99" s="109"/>
      <c r="M99" s="109"/>
      <c r="N99" s="109"/>
    </row>
    <row r="100" spans="1:14" s="108" customFormat="1" outlineLevel="1" x14ac:dyDescent="0.25">
      <c r="A100" s="118"/>
      <c r="B100" s="131" t="s">
        <v>6423</v>
      </c>
      <c r="C100" s="127">
        <f>CEILING((C96*0.54)/2*C23/100,50)</f>
        <v>450</v>
      </c>
      <c r="D100" s="132" t="s">
        <v>6427</v>
      </c>
      <c r="E100" s="127"/>
      <c r="F100" s="129"/>
      <c r="G100" s="143" t="str">
        <f t="shared" si="1"/>
        <v/>
      </c>
      <c r="I100" s="150" t="s">
        <v>6484</v>
      </c>
      <c r="J100" s="109"/>
      <c r="K100" s="109"/>
      <c r="L100" s="109"/>
      <c r="M100" s="109"/>
      <c r="N100" s="109"/>
    </row>
    <row r="101" spans="1:14" s="108" customFormat="1" outlineLevel="1" x14ac:dyDescent="0.25">
      <c r="A101" s="118"/>
      <c r="B101" s="131" t="s">
        <v>6425</v>
      </c>
      <c r="C101" s="127" t="s">
        <v>6472</v>
      </c>
      <c r="D101" s="132" t="s">
        <v>6349</v>
      </c>
      <c r="E101" s="127"/>
      <c r="F101" s="129"/>
      <c r="G101" s="143" t="str">
        <f t="shared" si="1"/>
        <v/>
      </c>
      <c r="I101" s="109"/>
      <c r="J101" s="109"/>
      <c r="K101" s="109"/>
      <c r="L101" s="109"/>
      <c r="M101" s="109"/>
      <c r="N101" s="109"/>
    </row>
    <row r="102" spans="1:14" s="108" customFormat="1" outlineLevel="1" x14ac:dyDescent="0.25">
      <c r="A102" s="118"/>
      <c r="B102" s="131" t="s">
        <v>6426</v>
      </c>
      <c r="C102" s="127" t="s">
        <v>6472</v>
      </c>
      <c r="D102" s="132" t="s">
        <v>6349</v>
      </c>
      <c r="E102" s="127"/>
      <c r="F102" s="129"/>
      <c r="G102" s="143" t="str">
        <f t="shared" si="1"/>
        <v/>
      </c>
      <c r="I102" s="150" t="s">
        <v>6492</v>
      </c>
      <c r="J102" s="109"/>
      <c r="K102" s="109"/>
      <c r="L102" s="109"/>
      <c r="M102" s="109"/>
      <c r="N102" s="109"/>
    </row>
    <row r="103" spans="1:14" s="108" customFormat="1" outlineLevel="1" x14ac:dyDescent="0.25">
      <c r="A103" s="133"/>
      <c r="B103" s="134" t="s">
        <v>6424</v>
      </c>
      <c r="C103" s="135">
        <v>2</v>
      </c>
      <c r="D103" s="136" t="s">
        <v>6349</v>
      </c>
      <c r="E103" s="135"/>
      <c r="F103" s="137"/>
      <c r="G103" s="143" t="str">
        <f t="shared" si="1"/>
        <v/>
      </c>
      <c r="I103" s="109"/>
      <c r="J103" s="109"/>
      <c r="K103" s="109"/>
      <c r="L103" s="109"/>
      <c r="M103" s="109"/>
      <c r="N103" s="109"/>
    </row>
    <row r="104" spans="1:14" s="108" customFormat="1" x14ac:dyDescent="0.25">
      <c r="A104" s="65"/>
      <c r="B104" s="65"/>
      <c r="C104" s="56"/>
      <c r="D104" s="101"/>
      <c r="E104" s="56"/>
      <c r="F104" s="102"/>
      <c r="G104" s="143" t="str">
        <f t="shared" si="1"/>
        <v/>
      </c>
      <c r="I104" s="109"/>
      <c r="J104" s="109"/>
      <c r="K104" s="109"/>
      <c r="L104" s="109"/>
      <c r="M104" s="109"/>
      <c r="N104" s="109"/>
    </row>
    <row r="105" spans="1:14" s="108" customFormat="1" ht="18.75" x14ac:dyDescent="0.3">
      <c r="A105" s="119" t="s">
        <v>6428</v>
      </c>
      <c r="B105" s="106"/>
      <c r="C105" s="58"/>
      <c r="D105" s="107"/>
      <c r="E105" s="58"/>
      <c r="F105" s="112"/>
      <c r="G105" s="143" t="str">
        <f t="shared" si="1"/>
        <v/>
      </c>
      <c r="I105" s="109"/>
      <c r="J105" s="109"/>
      <c r="K105" s="109"/>
      <c r="L105" s="109"/>
      <c r="M105" s="109"/>
      <c r="N105" s="109"/>
    </row>
    <row r="106" spans="1:14" s="108" customFormat="1" outlineLevel="1" x14ac:dyDescent="0.25">
      <c r="A106" s="116" t="s">
        <v>6429</v>
      </c>
      <c r="B106" s="103"/>
      <c r="C106" s="60"/>
      <c r="D106" s="104" t="s">
        <v>6418</v>
      </c>
      <c r="E106" s="62"/>
      <c r="F106" s="140"/>
      <c r="G106" s="143" t="str">
        <f t="shared" si="1"/>
        <v/>
      </c>
      <c r="I106" s="153" t="s">
        <v>6494</v>
      </c>
      <c r="J106" s="109"/>
      <c r="K106" s="109"/>
      <c r="L106" s="109"/>
      <c r="M106" s="109"/>
      <c r="N106" s="109"/>
    </row>
    <row r="107" spans="1:14" s="108" customFormat="1" outlineLevel="1" x14ac:dyDescent="0.25">
      <c r="A107" s="115"/>
      <c r="B107" s="114" t="s">
        <v>6431</v>
      </c>
      <c r="C107" s="113" t="str">
        <f>IF(C106="","",ROUNDUP(CEILING((C96*0.54/2*C106/100),50),0))</f>
        <v/>
      </c>
      <c r="D107" s="101" t="s">
        <v>6427</v>
      </c>
      <c r="E107" s="182"/>
      <c r="F107" s="183"/>
      <c r="G107" s="143" t="str">
        <f t="shared" si="1"/>
        <v/>
      </c>
      <c r="I107" s="109"/>
      <c r="J107" s="109"/>
      <c r="K107" s="109"/>
      <c r="L107" s="109"/>
      <c r="M107" s="109"/>
      <c r="N107" s="109"/>
    </row>
    <row r="108" spans="1:14" s="108" customFormat="1" outlineLevel="1" x14ac:dyDescent="0.25">
      <c r="A108" s="55">
        <v>41305441</v>
      </c>
      <c r="B108" s="47" t="str">
        <f>VLOOKUP(A108,PREISE!$A:$B,2,FALSE)</f>
        <v>Solar Rippenrohr - Wellschlauch - Bund mit 50 lfm</v>
      </c>
      <c r="C108" s="48"/>
      <c r="D108" s="49" t="s">
        <v>6349</v>
      </c>
      <c r="E108" s="173">
        <f>VLOOKUP(A108,PREISE!$A:$C,3,FALSE)</f>
        <v>74.17</v>
      </c>
      <c r="F108" s="176" t="str">
        <f t="shared" ref="F108" si="8">IF(C108="","",C108*E108)</f>
        <v/>
      </c>
      <c r="G108" s="143" t="str">
        <f t="shared" si="1"/>
        <v/>
      </c>
      <c r="I108" s="109"/>
      <c r="J108" s="109"/>
      <c r="K108" s="109"/>
      <c r="L108" s="109"/>
      <c r="M108" s="109"/>
      <c r="N108" s="109"/>
    </row>
    <row r="109" spans="1:14" s="108" customFormat="1" outlineLevel="1" x14ac:dyDescent="0.25">
      <c r="A109" s="55">
        <v>41305460</v>
      </c>
      <c r="B109" s="47" t="str">
        <f>VLOOKUP(A109,PREISE!$A:$B,2,FALSE)</f>
        <v>Solar Rippenrohr - Wellschlauch - 100 Meter Bund</v>
      </c>
      <c r="C109" s="48"/>
      <c r="D109" s="49" t="s">
        <v>6349</v>
      </c>
      <c r="E109" s="173">
        <f>VLOOKUP(A109,PREISE!$A:$C,3,FALSE)</f>
        <v>154</v>
      </c>
      <c r="F109" s="176" t="str">
        <f t="shared" ref="F109" si="9">IF(C109="","",C109*E109)</f>
        <v/>
      </c>
      <c r="G109" s="143" t="str">
        <f t="shared" si="1"/>
        <v/>
      </c>
      <c r="I109" s="109"/>
      <c r="J109" s="109"/>
      <c r="K109" s="109"/>
      <c r="L109" s="109"/>
      <c r="M109" s="109"/>
      <c r="N109" s="109"/>
    </row>
    <row r="110" spans="1:14" outlineLevel="1" x14ac:dyDescent="0.25">
      <c r="A110" s="86"/>
      <c r="B110" s="87"/>
      <c r="C110" s="64"/>
      <c r="D110" s="64"/>
      <c r="E110" s="184"/>
      <c r="F110" s="185"/>
      <c r="G110" s="143" t="str">
        <f t="shared" si="1"/>
        <v/>
      </c>
    </row>
    <row r="111" spans="1:14" s="108" customFormat="1" outlineLevel="1" x14ac:dyDescent="0.25">
      <c r="A111" s="118" t="s">
        <v>6430</v>
      </c>
      <c r="B111" s="65"/>
      <c r="C111" s="60"/>
      <c r="D111" s="101" t="s">
        <v>6418</v>
      </c>
      <c r="E111" s="182" t="str">
        <f>IF(C111=100,"Standard","")</f>
        <v/>
      </c>
      <c r="F111" s="183"/>
      <c r="G111" s="143" t="str">
        <f t="shared" si="1"/>
        <v/>
      </c>
      <c r="I111" s="109"/>
      <c r="J111" s="109"/>
      <c r="K111" s="109"/>
      <c r="L111" s="109"/>
      <c r="M111" s="109"/>
      <c r="N111" s="109"/>
    </row>
    <row r="112" spans="1:14" s="108" customFormat="1" outlineLevel="1" x14ac:dyDescent="0.25">
      <c r="A112" s="105"/>
      <c r="B112" s="114" t="s">
        <v>6432</v>
      </c>
      <c r="C112" s="110" t="str">
        <f>IF(C111&lt;&gt;"",(C99/(C111/100))-C99,"")</f>
        <v/>
      </c>
      <c r="D112" s="89" t="s">
        <v>6349</v>
      </c>
      <c r="E112" s="182"/>
      <c r="F112" s="183"/>
      <c r="G112" s="143" t="str">
        <f t="shared" si="1"/>
        <v/>
      </c>
      <c r="I112"/>
      <c r="J112" s="109"/>
      <c r="K112" s="109"/>
      <c r="L112" s="109"/>
      <c r="M112" s="109"/>
      <c r="N112" s="109"/>
    </row>
    <row r="113" spans="1:14" s="108" customFormat="1" outlineLevel="1" x14ac:dyDescent="0.25">
      <c r="A113" s="57">
        <v>41305438</v>
      </c>
      <c r="B113" s="24" t="str">
        <f>VLOOKUP(A113,PREISE!$A:$B,2,FALSE)</f>
        <v>Clipleiste (12 fach = 42cm)</v>
      </c>
      <c r="C113" s="43"/>
      <c r="D113" s="25" t="s">
        <v>6349</v>
      </c>
      <c r="E113" s="174">
        <f>VLOOKUP(A113,PREISE!$A:$C,3,FALSE)</f>
        <v>1.75</v>
      </c>
      <c r="F113" s="177" t="str">
        <f t="shared" ref="F113" si="10">IF(C113="","",C113*E113)</f>
        <v/>
      </c>
      <c r="G113" s="143" t="str">
        <f t="shared" si="1"/>
        <v/>
      </c>
      <c r="I113" s="109"/>
      <c r="J113" s="109"/>
      <c r="K113" s="109"/>
      <c r="L113" s="109"/>
      <c r="M113" s="109"/>
      <c r="N113" s="109"/>
    </row>
    <row r="114" spans="1:14" s="108" customFormat="1" outlineLevel="1" x14ac:dyDescent="0.25">
      <c r="A114" s="47"/>
      <c r="B114" s="47"/>
      <c r="C114" s="48"/>
      <c r="D114" s="49"/>
      <c r="E114" s="50"/>
      <c r="F114" s="51"/>
      <c r="G114" s="143"/>
      <c r="I114" s="109"/>
      <c r="J114" s="109"/>
      <c r="K114" s="109"/>
      <c r="L114" s="109"/>
      <c r="M114" s="109"/>
      <c r="N114" s="109"/>
    </row>
    <row r="115" spans="1:14" s="108" customFormat="1" ht="18.75" outlineLevel="1" x14ac:dyDescent="0.3">
      <c r="A115" s="79" t="s">
        <v>6441</v>
      </c>
      <c r="B115" s="47"/>
      <c r="C115" s="48"/>
      <c r="D115" s="49"/>
      <c r="E115" s="50"/>
      <c r="F115" s="51"/>
      <c r="G115" s="143"/>
      <c r="I115" s="109"/>
      <c r="J115" s="109"/>
      <c r="K115" s="109"/>
      <c r="L115" s="109"/>
      <c r="M115" s="109"/>
      <c r="N115" s="109"/>
    </row>
    <row r="116" spans="1:14" s="108" customFormat="1" outlineLevel="1" x14ac:dyDescent="0.25">
      <c r="A116" s="46" t="s">
        <v>6442</v>
      </c>
      <c r="B116" s="47"/>
      <c r="C116" s="56"/>
      <c r="D116" s="49"/>
      <c r="E116" s="50"/>
      <c r="F116" s="51" t="str">
        <f t="shared" ref="F116:F118" si="11">IF(C116="","",C116*E116)</f>
        <v/>
      </c>
      <c r="G116" s="143" t="str">
        <f t="shared" ref="G116:G118" si="12">IF(F116="","",CONCATENATE(C116,"*",A116))</f>
        <v/>
      </c>
      <c r="I116" s="109"/>
      <c r="J116" s="109"/>
      <c r="K116" s="109"/>
      <c r="L116" s="109"/>
      <c r="M116" s="109"/>
      <c r="N116" s="109"/>
    </row>
    <row r="117" spans="1:14" s="108" customFormat="1" outlineLevel="1" x14ac:dyDescent="0.25">
      <c r="A117" s="141"/>
      <c r="B117" s="53" t="str">
        <f>IF(A117="","",VLOOKUP(A117,PREISE!$A:$B,2,FALSE))</f>
        <v/>
      </c>
      <c r="C117" s="61"/>
      <c r="D117" s="54" t="s">
        <v>6349</v>
      </c>
      <c r="E117" s="172" t="str">
        <f>IF(A117="","",VLOOKUP(A117,PREISE!$A:$C,3,FALSE))</f>
        <v/>
      </c>
      <c r="F117" s="179" t="str">
        <f t="shared" si="11"/>
        <v/>
      </c>
      <c r="G117" s="143" t="str">
        <f t="shared" si="12"/>
        <v/>
      </c>
      <c r="I117" s="109"/>
      <c r="J117" s="109"/>
      <c r="K117" s="109"/>
      <c r="L117" s="109"/>
      <c r="M117" s="109"/>
      <c r="N117" s="109"/>
    </row>
    <row r="118" spans="1:14" s="108" customFormat="1" outlineLevel="1" x14ac:dyDescent="0.25">
      <c r="A118" s="141"/>
      <c r="B118" s="24" t="str">
        <f>IF(A118="","",VLOOKUP(A118,PREISE!$A:$B,2,FALSE))</f>
        <v/>
      </c>
      <c r="C118" s="43"/>
      <c r="D118" s="25" t="s">
        <v>6349</v>
      </c>
      <c r="E118" s="174" t="str">
        <f>IF(A118="","",VLOOKUP(A118,PREISE!$A:$C,3,FALSE))</f>
        <v/>
      </c>
      <c r="F118" s="177" t="str">
        <f t="shared" si="11"/>
        <v/>
      </c>
      <c r="G118" s="143" t="str">
        <f t="shared" si="12"/>
        <v/>
      </c>
      <c r="I118" s="109"/>
      <c r="J118" s="109"/>
      <c r="K118" s="109"/>
      <c r="L118" s="109"/>
      <c r="M118" s="109"/>
      <c r="N118" s="109"/>
    </row>
    <row r="119" spans="1:14" s="108" customFormat="1" x14ac:dyDescent="0.25">
      <c r="A119" s="47"/>
      <c r="B119" s="47"/>
      <c r="C119" s="48"/>
      <c r="D119" s="49"/>
      <c r="E119" s="50"/>
      <c r="F119" s="51"/>
      <c r="G119" s="143"/>
      <c r="I119" s="109"/>
      <c r="J119" s="109"/>
      <c r="K119" s="109"/>
      <c r="L119" s="109"/>
      <c r="M119" s="109"/>
      <c r="N119" s="109"/>
    </row>
    <row r="120" spans="1:14" s="108" customFormat="1" x14ac:dyDescent="0.25">
      <c r="A120" s="65"/>
      <c r="B120" s="65"/>
      <c r="C120" s="56"/>
      <c r="D120" s="101"/>
      <c r="E120" s="56"/>
      <c r="F120" s="102"/>
      <c r="G120" s="143" t="str">
        <f t="shared" si="1"/>
        <v/>
      </c>
      <c r="I120" s="109"/>
      <c r="J120" s="109"/>
      <c r="K120" s="109"/>
      <c r="L120" s="109"/>
      <c r="M120" s="109"/>
      <c r="N120" s="109"/>
    </row>
    <row r="121" spans="1:14" s="108" customFormat="1" ht="18.75" x14ac:dyDescent="0.3">
      <c r="A121" s="45" t="s">
        <v>6433</v>
      </c>
      <c r="B121" s="65"/>
      <c r="C121" s="56"/>
      <c r="D121" s="101"/>
      <c r="E121" s="56"/>
      <c r="F121" s="102"/>
      <c r="G121" s="143" t="str">
        <f t="shared" si="1"/>
        <v/>
      </c>
      <c r="I121" s="109"/>
      <c r="J121" s="109"/>
      <c r="K121" s="109"/>
      <c r="L121" s="109"/>
      <c r="M121" s="109"/>
      <c r="N121" s="109"/>
    </row>
    <row r="122" spans="1:14" s="108" customFormat="1" ht="18.75" outlineLevel="1" x14ac:dyDescent="0.3">
      <c r="A122" s="44" t="s">
        <v>6435</v>
      </c>
      <c r="B122" s="76"/>
      <c r="C122" s="77"/>
      <c r="D122" s="78"/>
      <c r="E122" s="77"/>
      <c r="F122" s="84" t="s">
        <v>6496</v>
      </c>
      <c r="G122" s="143"/>
      <c r="I122" s="144" t="s">
        <v>6482</v>
      </c>
      <c r="J122" s="109"/>
      <c r="K122" s="109"/>
      <c r="L122" s="109"/>
      <c r="M122" s="109"/>
      <c r="N122" s="109"/>
    </row>
    <row r="123" spans="1:14" s="108" customFormat="1" outlineLevel="1" x14ac:dyDescent="0.25">
      <c r="A123" s="52">
        <v>41101245</v>
      </c>
      <c r="B123" s="53" t="str">
        <f>VLOOKUP(A123,PREISE!$A:$B,2,FALSE)</f>
        <v>Solarsteuerung Deltasol BS - digitale Anzeigen</v>
      </c>
      <c r="C123" s="61" t="str">
        <f>IF(AND($F$122&lt;&gt;"",$F$122="JA"),1,"")</f>
        <v/>
      </c>
      <c r="D123" s="54" t="s">
        <v>6349</v>
      </c>
      <c r="E123" s="172">
        <f>VLOOKUP(A123,PREISE!$A:$C,3,FALSE)</f>
        <v>232.5</v>
      </c>
      <c r="F123" s="179" t="str">
        <f t="shared" ref="F123" si="13">IF(C123="","",C123*E123)</f>
        <v/>
      </c>
      <c r="G123" s="143" t="str">
        <f>IF(F123="","",CONCATENATE(C123,"*",A123))</f>
        <v/>
      </c>
      <c r="I123"/>
      <c r="J123" s="109"/>
      <c r="K123" s="109"/>
      <c r="L123" s="109"/>
      <c r="M123" s="109"/>
      <c r="N123" s="109"/>
    </row>
    <row r="124" spans="1:14" s="108" customFormat="1" outlineLevel="1" x14ac:dyDescent="0.25">
      <c r="A124" s="55">
        <v>41308525</v>
      </c>
      <c r="B124" s="47" t="str">
        <f>VLOOKUP(A124,PREISE!$A:$B,2,FALSE)</f>
        <v>2-Wege-Motorstellantrieb 230 V</v>
      </c>
      <c r="C124" s="48"/>
      <c r="D124" s="49" t="s">
        <v>6349</v>
      </c>
      <c r="E124" s="173">
        <f>VLOOKUP(A124,PREISE!$A:$C,3,FALSE)</f>
        <v>357.5</v>
      </c>
      <c r="F124" s="176" t="str">
        <f t="shared" ref="F124:F131" si="14">IF(C124="","",C124*E124)</f>
        <v/>
      </c>
      <c r="G124" s="143" t="str">
        <f t="shared" ref="G124:G177" si="15">IF(F124="","",CONCATENATE(C124,"*",A124))</f>
        <v/>
      </c>
      <c r="I124" s="109"/>
      <c r="J124" s="109"/>
      <c r="K124" s="109"/>
      <c r="L124" s="109"/>
      <c r="M124" s="109"/>
      <c r="N124" s="109"/>
    </row>
    <row r="125" spans="1:14" s="108" customFormat="1" outlineLevel="1" x14ac:dyDescent="0.25">
      <c r="A125" s="55">
        <v>41308524</v>
      </c>
      <c r="B125" s="47" t="str">
        <f>VLOOKUP(A125,PREISE!$A:$B,2,FALSE)</f>
        <v>3-Wege-Motorstellantrieb 230 V</v>
      </c>
      <c r="C125" s="48" t="str">
        <f>IF(AND($F$122&lt;&gt;"",$F$122="JA"),1,"")</f>
        <v/>
      </c>
      <c r="D125" s="49" t="s">
        <v>6349</v>
      </c>
      <c r="E125" s="173">
        <f>VLOOKUP(A125,PREISE!$A:$C,3,FALSE)</f>
        <v>465.83</v>
      </c>
      <c r="F125" s="176" t="str">
        <f t="shared" si="14"/>
        <v/>
      </c>
      <c r="G125" s="143" t="str">
        <f t="shared" si="15"/>
        <v/>
      </c>
      <c r="I125" s="109"/>
      <c r="J125" s="109"/>
      <c r="K125" s="109"/>
      <c r="L125" s="109"/>
      <c r="M125" s="109"/>
      <c r="N125" s="109"/>
    </row>
    <row r="126" spans="1:14" s="108" customFormat="1" outlineLevel="1" x14ac:dyDescent="0.25">
      <c r="A126" s="55"/>
      <c r="B126" s="120" t="s">
        <v>6434</v>
      </c>
      <c r="C126" s="48"/>
      <c r="D126" s="49"/>
      <c r="E126" s="173"/>
      <c r="F126" s="176"/>
      <c r="G126" s="143" t="str">
        <f t="shared" si="15"/>
        <v/>
      </c>
      <c r="I126" s="109"/>
      <c r="J126" s="109"/>
      <c r="K126" s="109"/>
      <c r="L126" s="109"/>
      <c r="M126" s="109"/>
      <c r="N126" s="109"/>
    </row>
    <row r="127" spans="1:14" s="108" customFormat="1" outlineLevel="1" x14ac:dyDescent="0.25">
      <c r="A127" s="55">
        <v>24001776</v>
      </c>
      <c r="B127" s="47" t="str">
        <f>VLOOKUP(A127,PREISE!$A:$B,2,FALSE)</f>
        <v>PVC - T-Stück 90° D50</v>
      </c>
      <c r="C127" s="48" t="str">
        <f>IF(AND($F$122&lt;&gt;"",$F$122="JA"),2,"")</f>
        <v/>
      </c>
      <c r="D127" s="49" t="s">
        <v>6349</v>
      </c>
      <c r="E127" s="173">
        <f>VLOOKUP(A127,PREISE!$A:$C,3,FALSE)</f>
        <v>3.25</v>
      </c>
      <c r="F127" s="176" t="str">
        <f t="shared" si="14"/>
        <v/>
      </c>
      <c r="G127" s="143" t="str">
        <f t="shared" si="15"/>
        <v/>
      </c>
      <c r="I127" s="109"/>
      <c r="J127" s="109"/>
      <c r="K127" s="109"/>
      <c r="L127" s="109"/>
      <c r="M127" s="109"/>
      <c r="N127" s="109"/>
    </row>
    <row r="128" spans="1:14" s="108" customFormat="1" outlineLevel="1" x14ac:dyDescent="0.25">
      <c r="A128" s="55">
        <v>24001807</v>
      </c>
      <c r="B128" s="47" t="str">
        <f>VLOOKUP(A128,PREISE!$A:$B,2,FALSE)</f>
        <v>PVC - Einlegeteil DA50 - 1/2 Zoll</v>
      </c>
      <c r="C128" s="48" t="str">
        <f>IF(AND($F$122&lt;&gt;"",$F$122="JA"),2,"")</f>
        <v/>
      </c>
      <c r="D128" s="49" t="s">
        <v>6349</v>
      </c>
      <c r="E128" s="173">
        <f>VLOOKUP(A128,PREISE!$A:$C,3,FALSE)</f>
        <v>4.92</v>
      </c>
      <c r="F128" s="176" t="str">
        <f t="shared" si="14"/>
        <v/>
      </c>
      <c r="G128" s="143" t="str">
        <f t="shared" si="15"/>
        <v/>
      </c>
      <c r="I128" s="109"/>
      <c r="J128" s="109"/>
      <c r="K128" s="109"/>
      <c r="L128" s="109"/>
      <c r="M128" s="109"/>
      <c r="N128" s="109"/>
    </row>
    <row r="129" spans="1:14" s="108" customFormat="1" outlineLevel="1" x14ac:dyDescent="0.25">
      <c r="A129" s="55">
        <v>41101350</v>
      </c>
      <c r="B129" s="47" t="str">
        <f>VLOOKUP(A129,PREISE!$A:$B,2,FALSE)</f>
        <v>Schnellentlüfter SET für Solaranlage</v>
      </c>
      <c r="C129" s="48" t="str">
        <f>IF(AND($F$122&lt;&gt;"",$F$122="JA"),1,"")</f>
        <v/>
      </c>
      <c r="D129" s="49" t="s">
        <v>6349</v>
      </c>
      <c r="E129" s="173">
        <f>VLOOKUP(A129,PREISE!$A:$C,3,FALSE)</f>
        <v>29.08</v>
      </c>
      <c r="F129" s="176" t="str">
        <f t="shared" si="14"/>
        <v/>
      </c>
      <c r="G129" s="143" t="str">
        <f t="shared" si="15"/>
        <v/>
      </c>
      <c r="I129" s="109"/>
      <c r="J129" s="109"/>
      <c r="K129" s="109"/>
      <c r="L129" s="109"/>
      <c r="M129" s="109"/>
      <c r="N129" s="109"/>
    </row>
    <row r="130" spans="1:14" s="108" customFormat="1" outlineLevel="1" x14ac:dyDescent="0.25">
      <c r="A130" s="55">
        <v>24001819</v>
      </c>
      <c r="B130" s="47" t="str">
        <f>VLOOKUP(A130,PREISE!$A:$B,2,FALSE)</f>
        <v>PVC - Rückschlagventil D50</v>
      </c>
      <c r="C130" s="48" t="str">
        <f>IF(AND($F$122&lt;&gt;"",$F$122="JA"),1,"")</f>
        <v/>
      </c>
      <c r="D130" s="49" t="s">
        <v>6349</v>
      </c>
      <c r="E130" s="173">
        <f>VLOOKUP(A130,PREISE!$A:$C,3,FALSE)</f>
        <v>22.42</v>
      </c>
      <c r="F130" s="176" t="str">
        <f t="shared" si="14"/>
        <v/>
      </c>
      <c r="G130" s="143" t="str">
        <f t="shared" si="15"/>
        <v/>
      </c>
      <c r="I130" s="109"/>
      <c r="J130" s="109"/>
      <c r="K130" s="109"/>
      <c r="L130" s="109"/>
      <c r="M130" s="109"/>
      <c r="N130" s="109"/>
    </row>
    <row r="131" spans="1:14" s="108" customFormat="1" outlineLevel="1" x14ac:dyDescent="0.25">
      <c r="A131" s="57">
        <v>41202174</v>
      </c>
      <c r="B131" s="24" t="str">
        <f>VLOOKUP(A131,PREISE!$A:$B,2,FALSE)</f>
        <v>Fühlerverlängerungskabel per lfm</v>
      </c>
      <c r="C131" s="43" t="str">
        <f>IF(AND($F$122&lt;&gt;"",$F$122="JA"),15,"")</f>
        <v/>
      </c>
      <c r="D131" s="25" t="s">
        <v>6351</v>
      </c>
      <c r="E131" s="174">
        <f>VLOOKUP(A131,PREISE!$A:$C,3,FALSE)</f>
        <v>2.42</v>
      </c>
      <c r="F131" s="177" t="str">
        <f t="shared" si="14"/>
        <v/>
      </c>
      <c r="G131" s="143" t="str">
        <f t="shared" si="15"/>
        <v/>
      </c>
      <c r="I131" s="109"/>
      <c r="J131" s="109"/>
      <c r="K131" s="109"/>
      <c r="L131" s="109"/>
      <c r="M131" s="109"/>
      <c r="N131" s="109"/>
    </row>
    <row r="132" spans="1:14" s="108" customFormat="1" outlineLevel="1" x14ac:dyDescent="0.25">
      <c r="A132" s="65"/>
      <c r="B132" s="65"/>
      <c r="C132" s="56"/>
      <c r="D132" s="101"/>
      <c r="E132" s="56"/>
      <c r="F132" s="102"/>
      <c r="G132" s="143" t="str">
        <f t="shared" si="15"/>
        <v/>
      </c>
      <c r="I132" s="109"/>
      <c r="J132" s="109"/>
      <c r="K132" s="109"/>
      <c r="L132" s="109"/>
      <c r="M132" s="109"/>
      <c r="N132" s="109"/>
    </row>
    <row r="133" spans="1:14" s="108" customFormat="1" ht="18.75" outlineLevel="1" x14ac:dyDescent="0.3">
      <c r="A133" s="44" t="s">
        <v>6436</v>
      </c>
      <c r="B133" s="76"/>
      <c r="C133" s="77"/>
      <c r="D133" s="78"/>
      <c r="E133" s="77"/>
      <c r="F133" s="84" t="str">
        <f>IF(F122="JA","NEIN","JA")</f>
        <v>JA</v>
      </c>
      <c r="G133" s="143"/>
      <c r="I133" s="109"/>
      <c r="J133" s="109"/>
      <c r="K133" s="109"/>
      <c r="L133" s="109"/>
      <c r="M133" s="109"/>
      <c r="N133" s="109"/>
    </row>
    <row r="134" spans="1:14" s="108" customFormat="1" outlineLevel="1" x14ac:dyDescent="0.25">
      <c r="A134" s="52">
        <v>41101290</v>
      </c>
      <c r="B134" s="53" t="str">
        <f>VLOOKUP(A134,PREISE!$A:$B,2,FALSE)</f>
        <v>Solarsteuerung Solar Manager - komplett mit Fühler</v>
      </c>
      <c r="C134" s="61">
        <f>IF(AND($F$133&lt;&gt;"",$F$133="JA"),1,"")</f>
        <v>1</v>
      </c>
      <c r="D134" s="54" t="s">
        <v>6349</v>
      </c>
      <c r="E134" s="172">
        <f>VLOOKUP(A134,PREISE!$A:$C,3,FALSE)</f>
        <v>182.5</v>
      </c>
      <c r="F134" s="179">
        <f t="shared" ref="F134:F136" si="16">IF(C134="","",C134*E134)</f>
        <v>182.5</v>
      </c>
      <c r="G134" s="143" t="str">
        <f t="shared" si="15"/>
        <v>1*41101290</v>
      </c>
      <c r="I134" s="109"/>
      <c r="J134" s="109"/>
      <c r="K134" s="109"/>
      <c r="L134" s="109"/>
      <c r="M134" s="109"/>
      <c r="N134" s="109"/>
    </row>
    <row r="135" spans="1:14" s="108" customFormat="1" outlineLevel="1" x14ac:dyDescent="0.25">
      <c r="A135" s="55">
        <v>21559020</v>
      </c>
      <c r="B135" s="47" t="str">
        <f>VLOOKUP(A135,PREISE!$A:$B,2,FALSE)</f>
        <v>Poolpumpe TORPEDO 50 - 230 Volt - SA050M</v>
      </c>
      <c r="C135" s="48"/>
      <c r="D135" s="49" t="s">
        <v>6349</v>
      </c>
      <c r="E135" s="173">
        <f>VLOOKUP(A135,PREISE!$A:$C,3,FALSE)</f>
        <v>240.83</v>
      </c>
      <c r="F135" s="176" t="str">
        <f t="shared" si="16"/>
        <v/>
      </c>
      <c r="G135" s="143" t="str">
        <f t="shared" si="15"/>
        <v/>
      </c>
      <c r="I135" s="109"/>
      <c r="J135" s="109"/>
      <c r="K135" s="109"/>
      <c r="L135" s="109"/>
      <c r="M135" s="109"/>
      <c r="N135" s="109"/>
    </row>
    <row r="136" spans="1:14" s="108" customFormat="1" outlineLevel="1" x14ac:dyDescent="0.25">
      <c r="A136" s="55">
        <v>21559030</v>
      </c>
      <c r="B136" s="47" t="str">
        <f>VLOOKUP(A136,PREISE!$A:$B,2,FALSE)</f>
        <v>Poolpumpe TORPEDO 75 - 230 Volt - SA075M</v>
      </c>
      <c r="C136" s="48">
        <f>IF(AND($F$133&lt;&gt;"",$F$133="JA"),1,"")</f>
        <v>1</v>
      </c>
      <c r="D136" s="49" t="s">
        <v>6349</v>
      </c>
      <c r="E136" s="173">
        <f>VLOOKUP(A136,PREISE!$A:$C,3,FALSE)</f>
        <v>274.17</v>
      </c>
      <c r="F136" s="176">
        <f t="shared" si="16"/>
        <v>274.17</v>
      </c>
      <c r="G136" s="143" t="str">
        <f t="shared" si="15"/>
        <v>1*21559030</v>
      </c>
      <c r="I136" s="109"/>
      <c r="J136" s="109"/>
      <c r="K136" s="109"/>
      <c r="L136" s="109"/>
      <c r="M136" s="109"/>
      <c r="N136" s="109"/>
    </row>
    <row r="137" spans="1:14" s="108" customFormat="1" outlineLevel="1" x14ac:dyDescent="0.25">
      <c r="A137" s="55">
        <v>21559040</v>
      </c>
      <c r="B137" s="47" t="str">
        <f>VLOOKUP(A137,PREISE!$A:$B,2,FALSE)</f>
        <v>Poolpumpe TORPEDO 100 - 230 Volt - SA100M</v>
      </c>
      <c r="C137" s="48"/>
      <c r="D137" s="49" t="s">
        <v>6349</v>
      </c>
      <c r="E137" s="173">
        <f>VLOOKUP(A137,PREISE!$A:$C,3,FALSE)</f>
        <v>290.83</v>
      </c>
      <c r="F137" s="176" t="str">
        <f t="shared" ref="F137" si="17">IF(C137="","",C137*E137)</f>
        <v/>
      </c>
      <c r="G137" s="143" t="str">
        <f t="shared" si="15"/>
        <v/>
      </c>
      <c r="I137" s="109"/>
      <c r="J137" s="109"/>
      <c r="K137" s="109"/>
      <c r="L137" s="109"/>
      <c r="M137" s="109"/>
      <c r="N137" s="109"/>
    </row>
    <row r="138" spans="1:14" s="108" customFormat="1" outlineLevel="1" x14ac:dyDescent="0.25">
      <c r="A138" s="55"/>
      <c r="B138" s="120" t="s">
        <v>6434</v>
      </c>
      <c r="C138" s="48"/>
      <c r="D138" s="49"/>
      <c r="E138" s="173"/>
      <c r="F138" s="176"/>
      <c r="G138" s="143" t="str">
        <f t="shared" si="15"/>
        <v/>
      </c>
      <c r="I138" s="109"/>
      <c r="J138" s="109"/>
      <c r="K138" s="109"/>
      <c r="L138" s="109"/>
      <c r="M138" s="109"/>
      <c r="N138" s="109"/>
    </row>
    <row r="139" spans="1:14" s="108" customFormat="1" outlineLevel="1" x14ac:dyDescent="0.25">
      <c r="A139" s="55">
        <v>24001776</v>
      </c>
      <c r="B139" s="47" t="str">
        <f>VLOOKUP(A139,PREISE!$A:$B,2,FALSE)</f>
        <v>PVC - T-Stück 90° D50</v>
      </c>
      <c r="C139" s="48">
        <f>IF(AND($F$133&lt;&gt;"",$F$133="JA"),2,"")</f>
        <v>2</v>
      </c>
      <c r="D139" s="49" t="s">
        <v>6349</v>
      </c>
      <c r="E139" s="173">
        <f>VLOOKUP(A139,PREISE!$A:$C,3,FALSE)</f>
        <v>3.25</v>
      </c>
      <c r="F139" s="176">
        <f t="shared" ref="F139:F143" si="18">IF(C139="","",C139*E139)</f>
        <v>6.5</v>
      </c>
      <c r="G139" s="143" t="str">
        <f t="shared" si="15"/>
        <v>2*24001776</v>
      </c>
      <c r="I139" s="109"/>
      <c r="J139" s="109"/>
      <c r="K139" s="109"/>
      <c r="L139" s="109"/>
      <c r="M139" s="109"/>
      <c r="N139" s="109"/>
    </row>
    <row r="140" spans="1:14" s="108" customFormat="1" outlineLevel="1" x14ac:dyDescent="0.25">
      <c r="A140" s="55">
        <v>24001807</v>
      </c>
      <c r="B140" s="47" t="str">
        <f>VLOOKUP(A140,PREISE!$A:$B,2,FALSE)</f>
        <v>PVC - Einlegeteil DA50 - 1/2 Zoll</v>
      </c>
      <c r="C140" s="48">
        <f>IF(AND($F$133&lt;&gt;"",$F$133="JA"),2,"")</f>
        <v>2</v>
      </c>
      <c r="D140" s="49" t="s">
        <v>6349</v>
      </c>
      <c r="E140" s="173">
        <f>VLOOKUP(A140,PREISE!$A:$C,3,FALSE)</f>
        <v>4.92</v>
      </c>
      <c r="F140" s="176">
        <f t="shared" si="18"/>
        <v>9.84</v>
      </c>
      <c r="G140" s="143" t="str">
        <f t="shared" si="15"/>
        <v>2*24001807</v>
      </c>
      <c r="I140" s="109"/>
      <c r="J140" s="109"/>
      <c r="K140" s="109"/>
      <c r="L140" s="109"/>
      <c r="M140" s="109"/>
      <c r="N140" s="109"/>
    </row>
    <row r="141" spans="1:14" s="108" customFormat="1" outlineLevel="1" x14ac:dyDescent="0.25">
      <c r="A141" s="55">
        <v>41101350</v>
      </c>
      <c r="B141" s="47" t="str">
        <f>VLOOKUP(A141,PREISE!$A:$B,2,FALSE)</f>
        <v>Schnellentlüfter SET für Solaranlage</v>
      </c>
      <c r="C141" s="48"/>
      <c r="D141" s="49" t="s">
        <v>6349</v>
      </c>
      <c r="E141" s="173">
        <f>VLOOKUP(A141,PREISE!$A:$C,3,FALSE)</f>
        <v>29.08</v>
      </c>
      <c r="F141" s="176" t="str">
        <f t="shared" si="18"/>
        <v/>
      </c>
      <c r="G141" s="143" t="str">
        <f t="shared" si="15"/>
        <v/>
      </c>
      <c r="I141" s="109"/>
      <c r="J141" s="109"/>
      <c r="K141" s="109"/>
      <c r="L141" s="109"/>
      <c r="M141" s="109"/>
      <c r="N141" s="109"/>
    </row>
    <row r="142" spans="1:14" s="108" customFormat="1" outlineLevel="1" x14ac:dyDescent="0.25">
      <c r="A142" s="55">
        <v>24001819</v>
      </c>
      <c r="B142" s="47" t="str">
        <f>VLOOKUP(A142,PREISE!$A:$B,2,FALSE)</f>
        <v>PVC - Rückschlagventil D50</v>
      </c>
      <c r="C142" s="48">
        <f>IF(AND($F$133&lt;&gt;"",$F$133="JA"),2,"")</f>
        <v>2</v>
      </c>
      <c r="D142" s="49" t="s">
        <v>6349</v>
      </c>
      <c r="E142" s="173">
        <f>VLOOKUP(A142,PREISE!$A:$C,3,FALSE)</f>
        <v>22.42</v>
      </c>
      <c r="F142" s="176">
        <f t="shared" si="18"/>
        <v>44.84</v>
      </c>
      <c r="G142" s="143" t="str">
        <f t="shared" si="15"/>
        <v>2*24001819</v>
      </c>
      <c r="I142" s="109"/>
      <c r="J142" s="109"/>
      <c r="K142" s="109"/>
      <c r="L142" s="109"/>
      <c r="M142" s="109"/>
      <c r="N142" s="109"/>
    </row>
    <row r="143" spans="1:14" s="108" customFormat="1" outlineLevel="1" x14ac:dyDescent="0.25">
      <c r="A143" s="57">
        <v>41202174</v>
      </c>
      <c r="B143" s="24" t="str">
        <f>VLOOKUP(A143,PREISE!$A:$B,2,FALSE)</f>
        <v>Fühlerverlängerungskabel per lfm</v>
      </c>
      <c r="C143" s="43">
        <f>IF(AND($F$133&lt;&gt;"",$F$133="JA"),15,"")</f>
        <v>15</v>
      </c>
      <c r="D143" s="25" t="s">
        <v>6351</v>
      </c>
      <c r="E143" s="174">
        <f>VLOOKUP(A143,PREISE!$A:$C,3,FALSE)</f>
        <v>2.42</v>
      </c>
      <c r="F143" s="177">
        <f t="shared" si="18"/>
        <v>36.299999999999997</v>
      </c>
      <c r="G143" s="143" t="str">
        <f t="shared" si="15"/>
        <v>15*41202174</v>
      </c>
      <c r="I143" s="109"/>
      <c r="J143" s="109"/>
      <c r="K143" s="109"/>
      <c r="L143" s="109"/>
      <c r="M143" s="109"/>
      <c r="N143" s="109"/>
    </row>
    <row r="144" spans="1:14" s="108" customFormat="1" x14ac:dyDescent="0.25">
      <c r="A144" s="65"/>
      <c r="B144" s="65"/>
      <c r="C144" s="56"/>
      <c r="D144" s="101"/>
      <c r="E144" s="56"/>
      <c r="F144" s="102"/>
      <c r="G144" s="143" t="str">
        <f t="shared" si="15"/>
        <v/>
      </c>
      <c r="J144" s="109"/>
      <c r="K144" s="109"/>
      <c r="L144" s="109"/>
      <c r="M144" s="109"/>
      <c r="N144" s="109"/>
    </row>
    <row r="145" spans="1:14" s="108" customFormat="1" ht="18.75" x14ac:dyDescent="0.3">
      <c r="A145" s="45" t="s">
        <v>6437</v>
      </c>
      <c r="B145" s="65"/>
      <c r="C145" s="56"/>
      <c r="D145" s="101"/>
      <c r="E145" s="56"/>
      <c r="F145" s="102"/>
      <c r="G145" s="143" t="str">
        <f t="shared" si="15"/>
        <v/>
      </c>
      <c r="I145" s="149" t="s">
        <v>6483</v>
      </c>
      <c r="J145" s="109"/>
      <c r="K145" s="109"/>
      <c r="L145" s="109"/>
      <c r="M145" s="109"/>
      <c r="N145" s="109"/>
    </row>
    <row r="146" spans="1:14" s="108" customFormat="1" outlineLevel="1" x14ac:dyDescent="0.25">
      <c r="A146" s="52">
        <v>24001756</v>
      </c>
      <c r="B146" s="53" t="str">
        <f>VLOOKUP(A146,PREISE!$A:$B,2,FALSE)</f>
        <v>PVC - Rohr DA50 - per LFM</v>
      </c>
      <c r="C146" s="61"/>
      <c r="D146" s="54" t="s">
        <v>6351</v>
      </c>
      <c r="E146" s="172">
        <f>VLOOKUP(A146,PREISE!$A:$C,3,FALSE)</f>
        <v>4.92</v>
      </c>
      <c r="F146" s="179" t="str">
        <f t="shared" ref="F146" si="19">IF(C146="","",C146*E146)</f>
        <v/>
      </c>
      <c r="G146" s="143" t="str">
        <f t="shared" si="15"/>
        <v/>
      </c>
      <c r="I146"/>
      <c r="J146" s="109"/>
      <c r="K146" s="109"/>
      <c r="L146" s="109"/>
      <c r="M146" s="109"/>
      <c r="N146" s="109"/>
    </row>
    <row r="147" spans="1:14" s="108" customFormat="1" outlineLevel="1" x14ac:dyDescent="0.25">
      <c r="A147" s="55">
        <v>24001760</v>
      </c>
      <c r="B147" s="47" t="str">
        <f>VLOOKUP(A147,PREISE!$A:$B,2,FALSE)</f>
        <v>Flex- Klebeschlauch DA50 - (Bund 25 lfm)</v>
      </c>
      <c r="C147" s="48"/>
      <c r="D147" s="49" t="s">
        <v>6438</v>
      </c>
      <c r="E147" s="173">
        <f>VLOOKUP(A147,PREISE!$A:$C,3,FALSE)</f>
        <v>115.83</v>
      </c>
      <c r="F147" s="176" t="str">
        <f t="shared" ref="F147:F177" si="20">IF(C147="","",C147*E147)</f>
        <v/>
      </c>
      <c r="G147" s="143" t="str">
        <f t="shared" si="15"/>
        <v/>
      </c>
      <c r="I147" s="109"/>
      <c r="J147" s="109"/>
      <c r="K147" s="109"/>
      <c r="L147" s="109"/>
      <c r="M147" s="109"/>
      <c r="N147" s="109"/>
    </row>
    <row r="148" spans="1:14" s="108" customFormat="1" outlineLevel="1" x14ac:dyDescent="0.25">
      <c r="A148" s="55">
        <v>24001761</v>
      </c>
      <c r="B148" s="47" t="str">
        <f>VLOOKUP(A148,PREISE!$A:$B,2,FALSE)</f>
        <v>LAUFMETER - PVC - Klebeschlauch DA50 - per LFM</v>
      </c>
      <c r="C148" s="48"/>
      <c r="D148" s="49" t="s">
        <v>6351</v>
      </c>
      <c r="E148" s="173">
        <f>VLOOKUP(A148,PREISE!$A:$C,3,FALSE)</f>
        <v>8.25</v>
      </c>
      <c r="F148" s="176" t="str">
        <f t="shared" si="20"/>
        <v/>
      </c>
      <c r="G148" s="143" t="str">
        <f t="shared" si="15"/>
        <v/>
      </c>
      <c r="I148" s="109"/>
      <c r="J148" s="109"/>
      <c r="K148" s="109"/>
      <c r="L148" s="109"/>
      <c r="M148" s="109"/>
      <c r="N148" s="109"/>
    </row>
    <row r="149" spans="1:14" s="108" customFormat="1" outlineLevel="1" x14ac:dyDescent="0.25">
      <c r="A149" s="55"/>
      <c r="B149" s="120" t="s">
        <v>6439</v>
      </c>
      <c r="C149" s="48"/>
      <c r="D149" s="49"/>
      <c r="E149" s="173"/>
      <c r="F149" s="176"/>
      <c r="G149" s="143" t="str">
        <f t="shared" si="15"/>
        <v/>
      </c>
      <c r="I149" s="109"/>
      <c r="J149" s="109"/>
      <c r="K149" s="109"/>
      <c r="L149" s="109"/>
      <c r="M149" s="109"/>
      <c r="N149" s="109"/>
    </row>
    <row r="150" spans="1:14" s="108" customFormat="1" outlineLevel="1" x14ac:dyDescent="0.25">
      <c r="A150" s="55">
        <v>24001813</v>
      </c>
      <c r="B150" s="47" t="str">
        <f>VLOOKUP(A150,PREISE!$A:$B,2,FALSE)</f>
        <v>PVC - Kugelhahn D50</v>
      </c>
      <c r="C150" s="48"/>
      <c r="D150" s="49" t="s">
        <v>6349</v>
      </c>
      <c r="E150" s="173">
        <f>VLOOKUP(A150,PREISE!$A:$C,3,FALSE)</f>
        <v>16.579999999999998</v>
      </c>
      <c r="F150" s="176" t="str">
        <f t="shared" si="20"/>
        <v/>
      </c>
      <c r="G150" s="143" t="str">
        <f t="shared" si="15"/>
        <v/>
      </c>
      <c r="I150" s="109"/>
      <c r="J150" s="109"/>
      <c r="K150" s="109"/>
      <c r="L150" s="109"/>
      <c r="M150" s="109"/>
      <c r="N150" s="109"/>
    </row>
    <row r="151" spans="1:14" s="108" customFormat="1" outlineLevel="1" x14ac:dyDescent="0.25">
      <c r="A151" s="55">
        <v>24001819</v>
      </c>
      <c r="B151" s="47" t="str">
        <f>VLOOKUP(A151,PREISE!$A:$B,2,FALSE)</f>
        <v>PVC - Rückschlagventil D50</v>
      </c>
      <c r="C151" s="48"/>
      <c r="D151" s="49" t="s">
        <v>6349</v>
      </c>
      <c r="E151" s="173">
        <f>VLOOKUP(A151,PREISE!$A:$C,3,FALSE)</f>
        <v>22.42</v>
      </c>
      <c r="F151" s="176" t="str">
        <f t="shared" si="20"/>
        <v/>
      </c>
      <c r="G151" s="143" t="str">
        <f t="shared" si="15"/>
        <v/>
      </c>
      <c r="I151" s="109"/>
      <c r="J151" s="109"/>
      <c r="K151" s="109"/>
      <c r="L151" s="109"/>
      <c r="M151" s="109"/>
      <c r="N151" s="109"/>
    </row>
    <row r="152" spans="1:14" s="108" customFormat="1" outlineLevel="1" x14ac:dyDescent="0.25">
      <c r="A152" s="55">
        <v>24001766</v>
      </c>
      <c r="B152" s="47" t="str">
        <f>VLOOKUP(A152,PREISE!$A:$B,2,FALSE)</f>
        <v>PVC - Winkel 90° D50</v>
      </c>
      <c r="C152" s="48"/>
      <c r="D152" s="49" t="s">
        <v>6349</v>
      </c>
      <c r="E152" s="173">
        <f>VLOOKUP(A152,PREISE!$A:$C,3,FALSE)</f>
        <v>2.42</v>
      </c>
      <c r="F152" s="176" t="str">
        <f t="shared" si="20"/>
        <v/>
      </c>
      <c r="G152" s="143" t="str">
        <f t="shared" si="15"/>
        <v/>
      </c>
      <c r="I152" s="109"/>
      <c r="J152" s="109"/>
      <c r="K152" s="109"/>
      <c r="L152" s="109"/>
      <c r="M152" s="109"/>
      <c r="N152" s="109"/>
    </row>
    <row r="153" spans="1:14" s="108" customFormat="1" outlineLevel="1" x14ac:dyDescent="0.25">
      <c r="A153" s="55">
        <v>24001772</v>
      </c>
      <c r="B153" s="47" t="str">
        <f>VLOOKUP(A153,PREISE!$A:$B,2,FALSE)</f>
        <v>PVC - Winkel 45° D50</v>
      </c>
      <c r="C153" s="48"/>
      <c r="D153" s="49" t="s">
        <v>6349</v>
      </c>
      <c r="E153" s="173">
        <f>VLOOKUP(A153,PREISE!$A:$C,3,FALSE)</f>
        <v>2.42</v>
      </c>
      <c r="F153" s="176" t="str">
        <f t="shared" si="20"/>
        <v/>
      </c>
      <c r="G153" s="143" t="str">
        <f t="shared" si="15"/>
        <v/>
      </c>
      <c r="I153" s="109"/>
      <c r="J153" s="109"/>
      <c r="K153" s="109"/>
      <c r="L153" s="109"/>
      <c r="M153" s="109"/>
      <c r="N153" s="109"/>
    </row>
    <row r="154" spans="1:14" s="108" customFormat="1" outlineLevel="1" x14ac:dyDescent="0.25">
      <c r="A154" s="55">
        <v>24001776</v>
      </c>
      <c r="B154" s="47" t="str">
        <f>VLOOKUP(A154,PREISE!$A:$B,2,FALSE)</f>
        <v>PVC - T-Stück 90° D50</v>
      </c>
      <c r="C154" s="48"/>
      <c r="D154" s="49" t="s">
        <v>6349</v>
      </c>
      <c r="E154" s="173">
        <f>VLOOKUP(A154,PREISE!$A:$C,3,FALSE)</f>
        <v>3.25</v>
      </c>
      <c r="F154" s="176" t="str">
        <f t="shared" si="20"/>
        <v/>
      </c>
      <c r="G154" s="143" t="str">
        <f t="shared" si="15"/>
        <v/>
      </c>
      <c r="I154" s="109"/>
      <c r="J154" s="109"/>
      <c r="K154" s="109"/>
      <c r="L154" s="109"/>
      <c r="M154" s="109"/>
      <c r="N154" s="109"/>
    </row>
    <row r="155" spans="1:14" s="108" customFormat="1" outlineLevel="1" x14ac:dyDescent="0.25">
      <c r="A155" s="55">
        <v>24001780</v>
      </c>
      <c r="B155" s="47" t="str">
        <f>VLOOKUP(A155,PREISE!$A:$B,2,FALSE)</f>
        <v>PVC - Muffe D50</v>
      </c>
      <c r="C155" s="48"/>
      <c r="D155" s="49" t="s">
        <v>6349</v>
      </c>
      <c r="E155" s="173">
        <f>VLOOKUP(A155,PREISE!$A:$C,3,FALSE)</f>
        <v>2.42</v>
      </c>
      <c r="F155" s="176" t="str">
        <f t="shared" si="20"/>
        <v/>
      </c>
      <c r="G155" s="143" t="str">
        <f t="shared" si="15"/>
        <v/>
      </c>
      <c r="I155" s="109"/>
      <c r="J155" s="109"/>
      <c r="K155" s="109"/>
      <c r="L155" s="109"/>
      <c r="M155" s="109"/>
      <c r="N155" s="109"/>
    </row>
    <row r="156" spans="1:14" s="108" customFormat="1" outlineLevel="1" x14ac:dyDescent="0.25">
      <c r="A156" s="55">
        <v>24001784</v>
      </c>
      <c r="B156" s="47" t="str">
        <f>VLOOKUP(A156,PREISE!$A:$B,2,FALSE)</f>
        <v>PVC - Verschraubung D50 / D50</v>
      </c>
      <c r="C156" s="48"/>
      <c r="D156" s="49" t="s">
        <v>6349</v>
      </c>
      <c r="E156" s="173">
        <f>VLOOKUP(A156,PREISE!$A:$C,3,FALSE)</f>
        <v>5.75</v>
      </c>
      <c r="F156" s="176" t="str">
        <f t="shared" si="20"/>
        <v/>
      </c>
      <c r="G156" s="143" t="str">
        <f t="shared" si="15"/>
        <v/>
      </c>
      <c r="I156" s="109"/>
      <c r="J156" s="109"/>
      <c r="K156" s="109"/>
      <c r="L156" s="109"/>
      <c r="M156" s="109"/>
      <c r="N156" s="109"/>
    </row>
    <row r="157" spans="1:14" s="108" customFormat="1" outlineLevel="1" x14ac:dyDescent="0.25">
      <c r="A157" s="55">
        <v>24001788</v>
      </c>
      <c r="B157" s="47" t="str">
        <f>VLOOKUP(A157,PREISE!$A:$B,2,FALSE)</f>
        <v>PVC - Verschraubung D50 / - 1 1/2" AG (Außengewinde)</v>
      </c>
      <c r="C157" s="48"/>
      <c r="D157" s="49" t="s">
        <v>6349</v>
      </c>
      <c r="E157" s="173">
        <f>VLOOKUP(A157,PREISE!$A:$C,3,FALSE)</f>
        <v>6.58</v>
      </c>
      <c r="F157" s="176" t="str">
        <f t="shared" si="20"/>
        <v/>
      </c>
      <c r="G157" s="143" t="str">
        <f t="shared" si="15"/>
        <v/>
      </c>
      <c r="I157" s="109"/>
      <c r="J157" s="109"/>
      <c r="K157" s="109"/>
      <c r="L157" s="109"/>
      <c r="M157" s="109"/>
      <c r="N157" s="109"/>
    </row>
    <row r="158" spans="1:14" s="108" customFormat="1" outlineLevel="1" x14ac:dyDescent="0.25">
      <c r="A158" s="55">
        <v>24001790</v>
      </c>
      <c r="B158" s="47" t="str">
        <f>VLOOKUP(A158,PREISE!$A:$B,2,FALSE)</f>
        <v>PVC - Ü-Nippel DA50 - 6/4 Zoll Außengewinde</v>
      </c>
      <c r="C158" s="48"/>
      <c r="D158" s="49" t="s">
        <v>6349</v>
      </c>
      <c r="E158" s="173">
        <f>VLOOKUP(A158,PREISE!$A:$C,3,FALSE)</f>
        <v>3.25</v>
      </c>
      <c r="F158" s="176" t="str">
        <f t="shared" si="20"/>
        <v/>
      </c>
      <c r="G158" s="143" t="str">
        <f t="shared" si="15"/>
        <v/>
      </c>
      <c r="I158" s="109"/>
      <c r="J158" s="109"/>
      <c r="K158" s="109"/>
      <c r="L158" s="109"/>
      <c r="M158" s="109"/>
      <c r="N158" s="109"/>
    </row>
    <row r="159" spans="1:14" s="108" customFormat="1" outlineLevel="1" x14ac:dyDescent="0.25">
      <c r="A159" s="55">
        <v>24001794</v>
      </c>
      <c r="B159" s="47" t="str">
        <f>VLOOKUP(A159,PREISE!$A:$B,2,FALSE)</f>
        <v>PVC - Ü-Nippel D50/DA63 - 2 Zoll Außengewinde</v>
      </c>
      <c r="C159" s="48"/>
      <c r="D159" s="49" t="s">
        <v>6349</v>
      </c>
      <c r="E159" s="173">
        <f>VLOOKUP(A159,PREISE!$A:$C,3,FALSE)</f>
        <v>3.25</v>
      </c>
      <c r="F159" s="176" t="str">
        <f t="shared" si="20"/>
        <v/>
      </c>
      <c r="G159" s="143" t="str">
        <f t="shared" si="15"/>
        <v/>
      </c>
      <c r="I159" s="109"/>
      <c r="J159" s="109"/>
      <c r="K159" s="109"/>
      <c r="L159" s="109"/>
      <c r="M159" s="109"/>
      <c r="N159" s="109"/>
    </row>
    <row r="160" spans="1:14" s="108" customFormat="1" outlineLevel="1" x14ac:dyDescent="0.25">
      <c r="A160" s="55">
        <v>24001804</v>
      </c>
      <c r="B160" s="47" t="str">
        <f>VLOOKUP(A160,PREISE!$A:$B,2,FALSE)</f>
        <v>PVC - Rohrklemmen DA50</v>
      </c>
      <c r="C160" s="48"/>
      <c r="D160" s="49" t="s">
        <v>6349</v>
      </c>
      <c r="E160" s="173">
        <f>VLOOKUP(A160,PREISE!$A:$C,3,FALSE)</f>
        <v>2.42</v>
      </c>
      <c r="F160" s="176" t="str">
        <f t="shared" si="20"/>
        <v/>
      </c>
      <c r="G160" s="143" t="str">
        <f t="shared" si="15"/>
        <v/>
      </c>
      <c r="I160" s="109"/>
      <c r="J160" s="109"/>
      <c r="K160" s="109"/>
      <c r="L160" s="109"/>
      <c r="M160" s="109"/>
      <c r="N160" s="109"/>
    </row>
    <row r="161" spans="1:14" s="108" customFormat="1" outlineLevel="1" x14ac:dyDescent="0.25">
      <c r="A161" s="55">
        <v>24001808</v>
      </c>
      <c r="B161" s="47" t="str">
        <f>VLOOKUP(A161,PREISE!$A:$B,2,FALSE)</f>
        <v>PVC - Einlegeteil DA50 - 3/4 Zoll</v>
      </c>
      <c r="C161" s="48"/>
      <c r="D161" s="49" t="s">
        <v>6349</v>
      </c>
      <c r="E161" s="173">
        <f>VLOOKUP(A161,PREISE!$A:$C,3,FALSE)</f>
        <v>4.92</v>
      </c>
      <c r="F161" s="176" t="str">
        <f t="shared" si="20"/>
        <v/>
      </c>
      <c r="G161" s="143" t="str">
        <f t="shared" si="15"/>
        <v/>
      </c>
      <c r="I161" s="109"/>
      <c r="J161" s="109"/>
      <c r="K161" s="109"/>
      <c r="L161" s="109"/>
      <c r="M161" s="109"/>
      <c r="N161" s="109"/>
    </row>
    <row r="162" spans="1:14" s="108" customFormat="1" outlineLevel="1" x14ac:dyDescent="0.25">
      <c r="A162" s="55">
        <v>24001824</v>
      </c>
      <c r="B162" s="47" t="str">
        <f>VLOOKUP(A162,PREISE!$A:$B,2,FALSE)</f>
        <v>PVC - Ablassventil 3/4 AG mit Klickanschluss</v>
      </c>
      <c r="C162" s="48"/>
      <c r="D162" s="49" t="s">
        <v>6349</v>
      </c>
      <c r="E162" s="173">
        <f>VLOOKUP(A162,PREISE!$A:$C,3,FALSE)</f>
        <v>7.42</v>
      </c>
      <c r="F162" s="176" t="str">
        <f t="shared" si="20"/>
        <v/>
      </c>
      <c r="G162" s="143" t="str">
        <f t="shared" si="15"/>
        <v/>
      </c>
      <c r="I162" s="109"/>
      <c r="J162" s="109"/>
      <c r="K162" s="109"/>
      <c r="L162" s="109"/>
      <c r="M162" s="109"/>
      <c r="N162" s="109"/>
    </row>
    <row r="163" spans="1:14" s="108" customFormat="1" outlineLevel="1" x14ac:dyDescent="0.25">
      <c r="A163" s="55">
        <v>24001829</v>
      </c>
      <c r="B163" s="47" t="str">
        <f>VLOOKUP(A163,PREISE!$A:$B,2,FALSE)</f>
        <v>PVC - Kleber, Dose 500 Gramm</v>
      </c>
      <c r="C163" s="48"/>
      <c r="D163" s="49" t="s">
        <v>6349</v>
      </c>
      <c r="E163" s="173">
        <f>VLOOKUP(A163,PREISE!$A:$C,3,FALSE)</f>
        <v>16.579999999999998</v>
      </c>
      <c r="F163" s="176" t="str">
        <f t="shared" si="20"/>
        <v/>
      </c>
      <c r="G163" s="143" t="str">
        <f t="shared" si="15"/>
        <v/>
      </c>
      <c r="I163" s="109"/>
      <c r="J163" s="109"/>
      <c r="K163" s="109"/>
      <c r="L163" s="109"/>
      <c r="M163" s="109"/>
      <c r="N163" s="109"/>
    </row>
    <row r="164" spans="1:14" s="108" customFormat="1" outlineLevel="1" x14ac:dyDescent="0.25">
      <c r="A164" s="55">
        <v>24001830</v>
      </c>
      <c r="B164" s="47" t="str">
        <f>VLOOKUP(A164,PREISE!$A:$B,2,FALSE)</f>
        <v>PVC - Kleber, Dose 1000gr</v>
      </c>
      <c r="C164" s="48"/>
      <c r="D164" s="49" t="s">
        <v>6349</v>
      </c>
      <c r="E164" s="173">
        <f>VLOOKUP(A164,PREISE!$A:$C,3,FALSE)</f>
        <v>29.08</v>
      </c>
      <c r="F164" s="176" t="str">
        <f t="shared" si="20"/>
        <v/>
      </c>
      <c r="G164" s="143" t="str">
        <f t="shared" si="15"/>
        <v/>
      </c>
      <c r="I164" s="109"/>
      <c r="J164" s="109"/>
      <c r="K164" s="109"/>
      <c r="L164" s="109"/>
      <c r="M164" s="109"/>
      <c r="N164" s="109"/>
    </row>
    <row r="165" spans="1:14" s="108" customFormat="1" outlineLevel="1" x14ac:dyDescent="0.25">
      <c r="A165" s="55">
        <v>24009875</v>
      </c>
      <c r="B165" s="47" t="str">
        <f>VLOOKUP(A165,PREISE!$A:$B,2,FALSE)</f>
        <v>PVC - Reiniger - KLEIN</v>
      </c>
      <c r="C165" s="48"/>
      <c r="D165" s="49" t="s">
        <v>6349</v>
      </c>
      <c r="E165" s="173">
        <f>VLOOKUP(A165,PREISE!$A:$C,3,FALSE)</f>
        <v>8.25</v>
      </c>
      <c r="F165" s="176" t="str">
        <f t="shared" si="20"/>
        <v/>
      </c>
      <c r="G165" s="143" t="str">
        <f t="shared" si="15"/>
        <v/>
      </c>
      <c r="I165"/>
      <c r="J165" s="109"/>
      <c r="K165" s="109"/>
      <c r="L165" s="109"/>
      <c r="M165" s="109"/>
      <c r="N165" s="109"/>
    </row>
    <row r="166" spans="1:14" s="108" customFormat="1" outlineLevel="1" x14ac:dyDescent="0.25">
      <c r="A166" s="55">
        <v>24001832</v>
      </c>
      <c r="B166" s="47" t="str">
        <f>VLOOKUP(A166,PREISE!$A:$B,2,FALSE)</f>
        <v>PVC - Reiniger - GROSS - 1000ml</v>
      </c>
      <c r="C166" s="48"/>
      <c r="D166" s="49" t="s">
        <v>6349</v>
      </c>
      <c r="E166" s="173">
        <f>VLOOKUP(A166,PREISE!$A:$C,3,FALSE)</f>
        <v>24.92</v>
      </c>
      <c r="F166" s="176" t="str">
        <f t="shared" si="20"/>
        <v/>
      </c>
      <c r="G166" s="143" t="str">
        <f t="shared" si="15"/>
        <v/>
      </c>
      <c r="I166" s="109"/>
      <c r="J166" s="109"/>
      <c r="K166" s="109"/>
      <c r="L166" s="109"/>
      <c r="M166" s="109"/>
      <c r="N166" s="109"/>
    </row>
    <row r="167" spans="1:14" s="108" customFormat="1" outlineLevel="1" x14ac:dyDescent="0.25">
      <c r="A167" s="57">
        <v>24001811</v>
      </c>
      <c r="B167" s="24" t="str">
        <f>VLOOKUP(A167,PREISE!$A:$B,2,FALSE)</f>
        <v>TEFLONBAND</v>
      </c>
      <c r="C167" s="43"/>
      <c r="D167" s="25" t="s">
        <v>6349</v>
      </c>
      <c r="E167" s="174">
        <f>VLOOKUP(A167,PREISE!$A:$C,3,FALSE)</f>
        <v>1.58</v>
      </c>
      <c r="F167" s="177" t="str">
        <f t="shared" si="20"/>
        <v/>
      </c>
      <c r="G167" s="143" t="str">
        <f t="shared" si="15"/>
        <v/>
      </c>
      <c r="I167" s="109"/>
      <c r="J167" s="109"/>
      <c r="K167" s="109"/>
      <c r="L167" s="109"/>
      <c r="M167" s="109"/>
      <c r="N167" s="109"/>
    </row>
    <row r="168" spans="1:14" s="108" customFormat="1" outlineLevel="1" x14ac:dyDescent="0.25">
      <c r="A168" s="47"/>
      <c r="B168" s="47"/>
      <c r="C168" s="56"/>
      <c r="D168" s="49"/>
      <c r="E168" s="50"/>
      <c r="F168" s="51" t="str">
        <f t="shared" si="20"/>
        <v/>
      </c>
      <c r="G168" s="143" t="str">
        <f t="shared" si="15"/>
        <v/>
      </c>
      <c r="I168" s="109"/>
      <c r="J168" s="109"/>
      <c r="K168" s="109"/>
      <c r="L168" s="109"/>
      <c r="M168" s="109"/>
      <c r="N168" s="109"/>
    </row>
    <row r="169" spans="1:14" s="108" customFormat="1" outlineLevel="1" x14ac:dyDescent="0.25">
      <c r="A169" s="46" t="s">
        <v>6440</v>
      </c>
      <c r="B169" s="47"/>
      <c r="C169" s="56"/>
      <c r="D169" s="49"/>
      <c r="E169" s="50"/>
      <c r="F169" s="51" t="str">
        <f t="shared" si="20"/>
        <v/>
      </c>
      <c r="G169" s="143" t="str">
        <f t="shared" si="15"/>
        <v/>
      </c>
      <c r="I169" s="109"/>
      <c r="J169" s="109"/>
      <c r="K169" s="109"/>
      <c r="L169" s="109"/>
      <c r="M169" s="109"/>
      <c r="N169" s="109"/>
    </row>
    <row r="170" spans="1:14" s="108" customFormat="1" outlineLevel="1" x14ac:dyDescent="0.25">
      <c r="A170" s="52">
        <v>23100653</v>
      </c>
      <c r="B170" s="53" t="str">
        <f>VLOOKUP(A170,PREISE!$A:$B,2,FALSE)</f>
        <v>ASTRAL Einlaufdüse 2 AG/DA 50 mit Folienflansch</v>
      </c>
      <c r="C170" s="61"/>
      <c r="D170" s="54" t="s">
        <v>6349</v>
      </c>
      <c r="E170" s="172">
        <f>VLOOKUP(A170,PREISE!$A:$C,3,FALSE)</f>
        <v>31.83</v>
      </c>
      <c r="F170" s="179" t="str">
        <f t="shared" si="20"/>
        <v/>
      </c>
      <c r="G170" s="143" t="str">
        <f t="shared" si="15"/>
        <v/>
      </c>
      <c r="I170" s="109"/>
      <c r="J170" s="109"/>
      <c r="K170" s="109"/>
      <c r="L170" s="109"/>
      <c r="M170" s="109"/>
      <c r="N170" s="109"/>
    </row>
    <row r="171" spans="1:14" s="108" customFormat="1" outlineLevel="1" x14ac:dyDescent="0.25">
      <c r="A171" s="55">
        <v>23100836</v>
      </c>
      <c r="B171" s="47" t="str">
        <f>VLOOKUP(A171,PREISE!$A:$B,2,FALSE)</f>
        <v>ASTRAL Absaugdüse - z.B. für Solaranlagen</v>
      </c>
      <c r="C171" s="48"/>
      <c r="D171" s="49" t="s">
        <v>6349</v>
      </c>
      <c r="E171" s="173">
        <f>VLOOKUP(A171,PREISE!$A:$C,3,FALSE)</f>
        <v>24.08</v>
      </c>
      <c r="F171" s="176" t="str">
        <f t="shared" si="20"/>
        <v/>
      </c>
      <c r="G171" s="143" t="str">
        <f t="shared" si="15"/>
        <v/>
      </c>
      <c r="I171" s="109"/>
      <c r="J171" s="109"/>
      <c r="K171" s="109"/>
      <c r="L171" s="109"/>
      <c r="M171" s="109"/>
      <c r="N171" s="109"/>
    </row>
    <row r="172" spans="1:14" s="108" customFormat="1" outlineLevel="1" x14ac:dyDescent="0.25">
      <c r="A172" s="141"/>
      <c r="B172" s="47" t="str">
        <f>IF(A172="","",VLOOKUP(A172,PREISE!$A:$B,2,FALSE))</f>
        <v/>
      </c>
      <c r="C172" s="48"/>
      <c r="D172" s="49" t="s">
        <v>6349</v>
      </c>
      <c r="E172" s="173" t="str">
        <f>IF(A172="","",VLOOKUP(A172,PREISE!$A:$C,3,FALSE))</f>
        <v/>
      </c>
      <c r="F172" s="176" t="str">
        <f t="shared" si="20"/>
        <v/>
      </c>
      <c r="G172" s="143" t="str">
        <f t="shared" si="15"/>
        <v/>
      </c>
      <c r="I172" s="109"/>
      <c r="J172" s="109"/>
      <c r="K172" s="109"/>
      <c r="L172" s="109"/>
      <c r="M172" s="109"/>
      <c r="N172" s="109"/>
    </row>
    <row r="173" spans="1:14" s="108" customFormat="1" outlineLevel="1" x14ac:dyDescent="0.25">
      <c r="A173" s="141"/>
      <c r="B173" s="47" t="str">
        <f>IF(A173="","",VLOOKUP(A173,PREISE!$A:$B,2,FALSE))</f>
        <v/>
      </c>
      <c r="C173" s="48"/>
      <c r="D173" s="49" t="s">
        <v>6349</v>
      </c>
      <c r="E173" s="173" t="str">
        <f>IF(A173="","",VLOOKUP(A173,PREISE!$A:$C,3,FALSE))</f>
        <v/>
      </c>
      <c r="F173" s="176" t="str">
        <f t="shared" si="20"/>
        <v/>
      </c>
      <c r="G173" s="143" t="str">
        <f t="shared" si="15"/>
        <v/>
      </c>
      <c r="I173" s="109"/>
      <c r="J173" s="109"/>
      <c r="K173" s="109"/>
      <c r="L173" s="109"/>
      <c r="M173" s="109"/>
      <c r="N173" s="109"/>
    </row>
    <row r="174" spans="1:14" s="108" customFormat="1" outlineLevel="1" x14ac:dyDescent="0.25">
      <c r="A174" s="141"/>
      <c r="B174" s="47" t="str">
        <f>IF(A174="","",VLOOKUP(A174,PREISE!$A:$B,2,FALSE))</f>
        <v/>
      </c>
      <c r="C174" s="48"/>
      <c r="D174" s="49" t="s">
        <v>6349</v>
      </c>
      <c r="E174" s="173" t="str">
        <f>IF(A174="","",VLOOKUP(A174,PREISE!$A:$C,3,FALSE))</f>
        <v/>
      </c>
      <c r="F174" s="176" t="str">
        <f t="shared" si="20"/>
        <v/>
      </c>
      <c r="G174" s="143" t="str">
        <f t="shared" si="15"/>
        <v/>
      </c>
      <c r="I174" s="109"/>
      <c r="J174" s="109"/>
      <c r="K174" s="109"/>
      <c r="L174" s="109"/>
      <c r="M174" s="109"/>
      <c r="N174" s="109"/>
    </row>
    <row r="175" spans="1:14" s="108" customFormat="1" outlineLevel="1" x14ac:dyDescent="0.25">
      <c r="A175" s="141"/>
      <c r="B175" s="47" t="str">
        <f>IF(A175="","",VLOOKUP(A175,PREISE!$A:$B,2,FALSE))</f>
        <v/>
      </c>
      <c r="C175" s="48"/>
      <c r="D175" s="49" t="s">
        <v>6349</v>
      </c>
      <c r="E175" s="173" t="str">
        <f>IF(A175="","",VLOOKUP(A175,PREISE!$A:$C,3,FALSE))</f>
        <v/>
      </c>
      <c r="F175" s="176" t="str">
        <f t="shared" si="20"/>
        <v/>
      </c>
      <c r="G175" s="143" t="str">
        <f t="shared" si="15"/>
        <v/>
      </c>
      <c r="I175" s="109"/>
      <c r="J175" s="109"/>
      <c r="K175" s="109"/>
      <c r="L175" s="109"/>
      <c r="M175" s="109"/>
      <c r="N175" s="109"/>
    </row>
    <row r="176" spans="1:14" s="108" customFormat="1" outlineLevel="1" x14ac:dyDescent="0.25">
      <c r="A176" s="141"/>
      <c r="B176" s="47" t="str">
        <f>IF(A176="","",VLOOKUP(A176,PREISE!$A:$B,2,FALSE))</f>
        <v/>
      </c>
      <c r="C176" s="48"/>
      <c r="D176" s="49" t="s">
        <v>6349</v>
      </c>
      <c r="E176" s="173" t="str">
        <f>IF(A176="","",VLOOKUP(A176,PREISE!$A:$C,3,FALSE))</f>
        <v/>
      </c>
      <c r="F176" s="176" t="str">
        <f t="shared" si="20"/>
        <v/>
      </c>
      <c r="G176" s="143" t="str">
        <f t="shared" si="15"/>
        <v/>
      </c>
      <c r="I176" s="109"/>
      <c r="J176" s="109"/>
      <c r="K176" s="109"/>
      <c r="L176" s="109"/>
      <c r="M176" s="109"/>
      <c r="N176" s="109"/>
    </row>
    <row r="177" spans="1:18" s="108" customFormat="1" outlineLevel="1" x14ac:dyDescent="0.25">
      <c r="A177" s="141"/>
      <c r="B177" s="24" t="str">
        <f>IF(A177="","",VLOOKUP(A177,PREISE!$A:$B,2,FALSE))</f>
        <v/>
      </c>
      <c r="C177" s="43"/>
      <c r="D177" s="25" t="s">
        <v>6349</v>
      </c>
      <c r="E177" s="174" t="str">
        <f>IF(A177="","",VLOOKUP(A177,PREISE!$A:$C,3,FALSE))</f>
        <v/>
      </c>
      <c r="F177" s="177" t="str">
        <f t="shared" si="20"/>
        <v/>
      </c>
      <c r="G177" s="143" t="str">
        <f t="shared" si="15"/>
        <v/>
      </c>
      <c r="I177" s="109"/>
      <c r="J177" s="109"/>
      <c r="K177" s="109"/>
      <c r="L177" s="109"/>
      <c r="M177" s="109"/>
      <c r="N177" s="109"/>
    </row>
    <row r="178" spans="1:18" x14ac:dyDescent="0.25">
      <c r="A178" s="47"/>
      <c r="B178" s="47"/>
      <c r="C178" s="56"/>
      <c r="D178" s="49"/>
      <c r="E178" s="50"/>
      <c r="F178" s="51"/>
      <c r="G178" s="143" t="s">
        <v>6403</v>
      </c>
    </row>
    <row r="179" spans="1:18" x14ac:dyDescent="0.25">
      <c r="B179" s="197" t="s">
        <v>7255</v>
      </c>
      <c r="C179" s="64"/>
      <c r="D179" s="64"/>
      <c r="E179" s="64"/>
      <c r="F179" s="64"/>
      <c r="G179" s="143" t="s">
        <v>6403</v>
      </c>
    </row>
    <row r="180" spans="1:18" ht="18.75" x14ac:dyDescent="0.3">
      <c r="A180" s="79" t="s">
        <v>6391</v>
      </c>
      <c r="B180" s="47"/>
      <c r="C180" s="56"/>
      <c r="D180" s="49"/>
      <c r="E180" s="50"/>
      <c r="F180" s="51"/>
      <c r="G180" s="143" t="s">
        <v>6403</v>
      </c>
      <c r="I180" s="163" t="s">
        <v>6534</v>
      </c>
      <c r="J180" s="75"/>
      <c r="K180" s="75"/>
      <c r="L180" s="75"/>
      <c r="M180" s="75"/>
      <c r="N180" s="75"/>
      <c r="O180" s="75"/>
      <c r="P180" s="75"/>
      <c r="Q180" s="75"/>
      <c r="R180" s="164"/>
    </row>
    <row r="181" spans="1:18" x14ac:dyDescent="0.25">
      <c r="A181" s="71">
        <f>IF(B17="Österreich",81008050,IF(B17="Deutschland",81008060,IF(B17="Schweiz",81008070,"")))</f>
        <v>81008050</v>
      </c>
      <c r="B181" s="72" t="str">
        <f>IF(B17="","Bitte wählen Sie oben ihr Land aus!",VLOOKUP(A181,PREISE!$A:$B,2,FALSE))</f>
        <v>AT - Versandkosten POOLRIPP - 2022 FRACHTFREI Aktion</v>
      </c>
      <c r="C181" s="73">
        <f>IF(AND(B17&lt;&gt;"",C22&lt;&gt;"",D22&lt;&gt;""),1,"")</f>
        <v>1</v>
      </c>
      <c r="D181" s="74" t="s">
        <v>6350</v>
      </c>
      <c r="E181" s="175">
        <f>IF(B17&lt;&gt;"",VLOOKUP(A181,PREISE!$A:$C,3,FALSE),"")</f>
        <v>0</v>
      </c>
      <c r="F181" s="178">
        <f t="shared" ref="F181" si="21">IF(C181="","",C181*E181)</f>
        <v>0</v>
      </c>
      <c r="G181" s="143" t="s">
        <v>6404</v>
      </c>
      <c r="I181" s="156"/>
      <c r="J181" s="50"/>
      <c r="K181" s="50"/>
      <c r="L181" s="50"/>
      <c r="M181" s="50"/>
      <c r="N181" s="50"/>
      <c r="O181" s="50"/>
      <c r="P181" s="50"/>
      <c r="Q181" s="50"/>
      <c r="R181" s="157"/>
    </row>
    <row r="182" spans="1:18" x14ac:dyDescent="0.25">
      <c r="B182" s="21"/>
      <c r="D182" s="26"/>
      <c r="E182" s="22"/>
      <c r="F182" s="23"/>
      <c r="I182" s="158" t="s">
        <v>6535</v>
      </c>
      <c r="J182" s="50"/>
      <c r="K182" s="50"/>
      <c r="L182" s="50"/>
      <c r="M182" s="50"/>
      <c r="N182" s="50"/>
      <c r="O182" s="50"/>
      <c r="P182" s="50"/>
      <c r="Q182" s="50"/>
      <c r="R182" s="157"/>
    </row>
    <row r="183" spans="1:18" x14ac:dyDescent="0.25">
      <c r="A183" s="11" t="s">
        <v>6358</v>
      </c>
      <c r="B183" s="88"/>
      <c r="C183" s="9"/>
      <c r="D183" s="20"/>
      <c r="E183" s="9"/>
      <c r="F183" s="9"/>
      <c r="I183" s="168" t="s">
        <v>6536</v>
      </c>
      <c r="J183" s="50"/>
      <c r="K183" s="50"/>
      <c r="L183" s="160" t="s">
        <v>6546</v>
      </c>
      <c r="M183" s="50"/>
      <c r="N183" s="50"/>
      <c r="O183" s="50"/>
      <c r="P183" s="50"/>
      <c r="Q183" s="50"/>
      <c r="R183" s="157"/>
    </row>
    <row r="184" spans="1:18" x14ac:dyDescent="0.25">
      <c r="B184" s="3" t="str">
        <f>IF(OR($C$22="",$D$22=""),"Bitte geben Sie oben die Länge x Breite ihres Pools ein!","")</f>
        <v/>
      </c>
      <c r="C184" s="215" t="s">
        <v>6353</v>
      </c>
      <c r="D184" s="215"/>
      <c r="E184" s="215"/>
      <c r="F184" s="180">
        <f>SUM(F38:F181)</f>
        <v>1369.9799999999998</v>
      </c>
      <c r="I184" s="165" t="s">
        <v>6537</v>
      </c>
      <c r="J184" s="50"/>
      <c r="K184" s="50"/>
      <c r="L184" s="50"/>
      <c r="M184" s="50"/>
      <c r="N184" s="50"/>
      <c r="O184" s="50"/>
      <c r="P184" s="50"/>
      <c r="Q184" s="50"/>
      <c r="R184" s="157"/>
    </row>
    <row r="185" spans="1:18" x14ac:dyDescent="0.25">
      <c r="A185" s="3" t="s">
        <v>6355</v>
      </c>
      <c r="B185" s="3" t="str">
        <f>IF($B$17="","Bitte wählen Sie oben ihr Land aus!",$B$17)</f>
        <v>Österreich</v>
      </c>
      <c r="C185" s="28">
        <f>IF($B$17="Österreich",0.2,IF($B$17="Deutschland",0.19,IF($B$17="Schweiz",0.081,0)))</f>
        <v>0.2</v>
      </c>
      <c r="D185" s="216" t="s">
        <v>6354</v>
      </c>
      <c r="E185" s="216"/>
      <c r="F185" s="181">
        <f>ROUNDUP(F184*C185,2)</f>
        <v>274</v>
      </c>
      <c r="I185" s="156"/>
      <c r="J185" s="50"/>
      <c r="K185" s="50"/>
      <c r="L185" s="50"/>
      <c r="M185" s="50"/>
      <c r="N185" s="50"/>
      <c r="O185" s="50"/>
      <c r="P185" s="50"/>
      <c r="Q185" s="50"/>
      <c r="R185" s="157"/>
    </row>
    <row r="186" spans="1:18" x14ac:dyDescent="0.25">
      <c r="I186" s="159" t="s">
        <v>6540</v>
      </c>
      <c r="J186" s="50"/>
      <c r="K186" s="50"/>
      <c r="L186" s="50"/>
      <c r="M186" s="50"/>
      <c r="N186" s="50"/>
      <c r="O186" s="50"/>
      <c r="P186" s="50"/>
      <c r="Q186" s="50"/>
      <c r="R186" s="157"/>
    </row>
    <row r="187" spans="1:18" ht="19.5" thickBot="1" x14ac:dyDescent="0.35">
      <c r="A187" s="29"/>
      <c r="B187" s="217" t="s">
        <v>6356</v>
      </c>
      <c r="C187" s="217"/>
      <c r="D187" s="217"/>
      <c r="E187" s="218">
        <f>IF(F184&lt;250,"Daten fehlen!",SUM(F184:F185))</f>
        <v>1643.9799999999998</v>
      </c>
      <c r="F187" s="218"/>
      <c r="I187" s="168" t="s">
        <v>6539</v>
      </c>
      <c r="J187" s="50"/>
      <c r="K187" s="22"/>
      <c r="L187" s="167" t="s">
        <v>6545</v>
      </c>
      <c r="M187" s="50"/>
      <c r="N187" s="50"/>
      <c r="O187" s="50"/>
      <c r="P187" s="50"/>
      <c r="Q187" s="50"/>
      <c r="R187" s="157"/>
    </row>
    <row r="188" spans="1:18" ht="19.5" thickTop="1" x14ac:dyDescent="0.3">
      <c r="A188" s="87"/>
      <c r="B188" s="30"/>
      <c r="C188" s="30"/>
      <c r="D188" s="30"/>
      <c r="E188" s="31"/>
      <c r="F188" s="31"/>
      <c r="I188" s="155"/>
      <c r="J188" s="64"/>
      <c r="K188" s="64"/>
      <c r="L188" s="64" t="s">
        <v>7253</v>
      </c>
      <c r="M188" s="64"/>
      <c r="N188" s="64"/>
      <c r="O188" s="64"/>
      <c r="P188" s="64"/>
      <c r="Q188" s="64"/>
      <c r="R188" s="117"/>
    </row>
    <row r="189" spans="1:18" ht="18.75" x14ac:dyDescent="0.3">
      <c r="A189" s="88" t="s">
        <v>6485</v>
      </c>
      <c r="B189" s="32"/>
      <c r="C189" s="8" t="s">
        <v>6366</v>
      </c>
      <c r="D189" s="32"/>
      <c r="E189" s="33"/>
      <c r="F189" s="33"/>
      <c r="I189" s="159" t="s">
        <v>6547</v>
      </c>
      <c r="J189" s="64"/>
      <c r="K189" s="64"/>
      <c r="L189" s="64"/>
      <c r="M189" s="64"/>
      <c r="N189" s="64"/>
      <c r="O189" s="64"/>
      <c r="P189" s="64"/>
      <c r="Q189" s="64"/>
      <c r="R189" s="117"/>
    </row>
    <row r="190" spans="1:18" ht="18.75" x14ac:dyDescent="0.3">
      <c r="A190" s="87">
        <v>41305599</v>
      </c>
      <c r="B190" s="34" t="str">
        <f>VLOOKUP(A190,PREISE!$A:$B,2,FALSE)</f>
        <v>1 - 2 Wochen</v>
      </c>
      <c r="D190" s="30"/>
      <c r="E190" s="31"/>
      <c r="F190" s="41" t="s">
        <v>6367</v>
      </c>
      <c r="I190" s="168" t="s">
        <v>6538</v>
      </c>
      <c r="J190" s="64"/>
      <c r="K190" s="64"/>
      <c r="L190" s="64"/>
      <c r="M190" s="160" t="s">
        <v>6544</v>
      </c>
      <c r="N190" s="64"/>
      <c r="O190" s="64"/>
      <c r="P190" s="64"/>
      <c r="Q190" s="64"/>
      <c r="R190" s="117"/>
    </row>
    <row r="191" spans="1:18" x14ac:dyDescent="0.25">
      <c r="I191" s="155"/>
      <c r="J191" s="64"/>
      <c r="K191" s="64"/>
      <c r="L191" s="64"/>
      <c r="M191" s="64"/>
      <c r="N191" s="64"/>
      <c r="O191" s="64"/>
      <c r="P191" s="64"/>
      <c r="Q191" s="64"/>
      <c r="R191" s="117"/>
    </row>
    <row r="192" spans="1:18" x14ac:dyDescent="0.25">
      <c r="A192" s="24" t="s">
        <v>6360</v>
      </c>
      <c r="B192" s="24"/>
      <c r="C192" s="13" t="s">
        <v>6345</v>
      </c>
      <c r="D192" s="14"/>
      <c r="E192" s="14"/>
      <c r="F192" s="15">
        <f ca="1">B7+30</f>
        <v>45344</v>
      </c>
      <c r="I192" s="161" t="s">
        <v>6542</v>
      </c>
      <c r="J192" s="9"/>
      <c r="K192" s="9"/>
      <c r="L192" s="162" t="s">
        <v>6543</v>
      </c>
      <c r="M192" s="9"/>
      <c r="N192" s="9"/>
      <c r="O192" s="13" t="s">
        <v>6541</v>
      </c>
      <c r="P192" s="9"/>
      <c r="Q192" s="9"/>
      <c r="R192" s="145"/>
    </row>
    <row r="193" spans="1:18" x14ac:dyDescent="0.25">
      <c r="A193" s="35" t="s">
        <v>6361</v>
      </c>
      <c r="C193" s="212" t="s">
        <v>6365</v>
      </c>
      <c r="D193" s="212"/>
      <c r="E193" s="212"/>
      <c r="F193" s="212"/>
      <c r="I193" s="166"/>
      <c r="J193" s="63"/>
      <c r="K193" s="63"/>
      <c r="L193" s="63"/>
      <c r="M193" s="63"/>
      <c r="N193" s="63"/>
      <c r="O193" s="63"/>
      <c r="P193" s="63"/>
      <c r="Q193" s="63"/>
      <c r="R193" s="154"/>
    </row>
    <row r="194" spans="1:18" x14ac:dyDescent="0.25">
      <c r="I194" s="155"/>
      <c r="J194" s="64"/>
      <c r="K194" s="64"/>
      <c r="L194" s="64"/>
      <c r="M194" s="64"/>
      <c r="N194" s="64"/>
      <c r="O194" s="64"/>
      <c r="P194" s="64"/>
      <c r="Q194" s="64"/>
      <c r="R194" s="117"/>
    </row>
    <row r="195" spans="1:18" x14ac:dyDescent="0.25">
      <c r="A195" s="36" t="s">
        <v>6364</v>
      </c>
      <c r="B195" s="11" t="s">
        <v>6362</v>
      </c>
      <c r="C195" s="13"/>
      <c r="D195" s="13"/>
      <c r="E195" s="13"/>
      <c r="F195" s="10" t="s">
        <v>6363</v>
      </c>
      <c r="I195" s="155"/>
      <c r="J195" s="64"/>
      <c r="K195" s="64"/>
      <c r="L195" s="64"/>
      <c r="M195" s="64"/>
      <c r="N195" s="64"/>
      <c r="O195" s="64"/>
      <c r="P195" s="64"/>
      <c r="Q195" s="64"/>
      <c r="R195" s="117"/>
    </row>
    <row r="196" spans="1:18" x14ac:dyDescent="0.25">
      <c r="A196" s="1" t="s">
        <v>7254</v>
      </c>
      <c r="I196" s="155"/>
      <c r="J196" s="64"/>
      <c r="K196" s="64"/>
      <c r="L196" s="64"/>
      <c r="M196" s="64"/>
      <c r="N196" s="64"/>
      <c r="O196" s="64"/>
      <c r="P196" s="64"/>
      <c r="Q196" s="64"/>
      <c r="R196" s="117"/>
    </row>
    <row r="197" spans="1:18" x14ac:dyDescent="0.25">
      <c r="I197" s="155"/>
      <c r="J197" s="64"/>
      <c r="K197" s="64"/>
      <c r="L197" s="64"/>
      <c r="M197" s="64"/>
      <c r="N197" s="64"/>
      <c r="O197" s="64"/>
      <c r="P197" s="64"/>
      <c r="Q197" s="64"/>
      <c r="R197" s="117"/>
    </row>
    <row r="198" spans="1:18" x14ac:dyDescent="0.25">
      <c r="A198" s="192" t="s">
        <v>6672</v>
      </c>
      <c r="B198" s="193"/>
      <c r="C198" s="194"/>
      <c r="D198" s="194"/>
      <c r="E198" s="194"/>
      <c r="F198" s="195"/>
      <c r="I198" s="155"/>
      <c r="J198" s="64"/>
      <c r="K198" s="64"/>
      <c r="L198" s="64"/>
      <c r="M198" s="64"/>
      <c r="N198" s="64"/>
      <c r="O198" s="64"/>
      <c r="P198" s="64"/>
      <c r="Q198" s="64"/>
      <c r="R198" s="117"/>
    </row>
    <row r="199" spans="1:18" x14ac:dyDescent="0.25">
      <c r="A199" s="189" t="s">
        <v>6673</v>
      </c>
      <c r="B199" s="190"/>
      <c r="C199" s="64"/>
      <c r="D199" s="64"/>
      <c r="E199" s="64"/>
      <c r="F199" s="117"/>
      <c r="I199" s="155"/>
      <c r="J199" s="64"/>
      <c r="K199" s="64"/>
      <c r="L199" s="64"/>
      <c r="M199" s="64"/>
      <c r="N199" s="64"/>
      <c r="O199" s="64"/>
      <c r="P199" s="64"/>
      <c r="Q199" s="64"/>
      <c r="R199" s="117"/>
    </row>
    <row r="200" spans="1:18" x14ac:dyDescent="0.25">
      <c r="A200" s="196" t="s">
        <v>6674</v>
      </c>
      <c r="B200" s="191"/>
      <c r="C200" s="9"/>
      <c r="D200" s="9"/>
      <c r="E200" s="9"/>
      <c r="F200" s="145"/>
      <c r="I200" s="155"/>
      <c r="J200" s="64"/>
      <c r="K200" s="64"/>
      <c r="L200" s="64"/>
      <c r="M200" s="64"/>
      <c r="N200" s="64"/>
      <c r="O200" s="64"/>
      <c r="P200" s="64"/>
      <c r="Q200" s="64"/>
      <c r="R200" s="117"/>
    </row>
    <row r="201" spans="1:18" x14ac:dyDescent="0.25">
      <c r="I201" s="155"/>
      <c r="J201" s="64"/>
      <c r="K201" s="64"/>
      <c r="L201" s="64"/>
      <c r="M201" s="64"/>
      <c r="N201" s="64"/>
      <c r="O201" s="64"/>
      <c r="P201" s="64"/>
      <c r="Q201" s="64"/>
      <c r="R201" s="117"/>
    </row>
    <row r="202" spans="1:18" x14ac:dyDescent="0.25">
      <c r="I202" s="169" t="s">
        <v>6549</v>
      </c>
      <c r="J202" s="170"/>
      <c r="K202" s="170"/>
      <c r="L202" s="170"/>
      <c r="M202" s="170" t="s">
        <v>6548</v>
      </c>
      <c r="N202" s="170"/>
      <c r="O202" s="170"/>
      <c r="P202" s="170"/>
      <c r="Q202" s="170"/>
      <c r="R202" s="171"/>
    </row>
  </sheetData>
  <autoFilter ref="A35:F181"/>
  <mergeCells count="21">
    <mergeCell ref="C193:F193"/>
    <mergeCell ref="C27:D27"/>
    <mergeCell ref="C18:F18"/>
    <mergeCell ref="C19:F19"/>
    <mergeCell ref="C184:E184"/>
    <mergeCell ref="D185:E185"/>
    <mergeCell ref="B187:D187"/>
    <mergeCell ref="E187:F187"/>
    <mergeCell ref="E27:F27"/>
    <mergeCell ref="C17:F17"/>
    <mergeCell ref="A2:B5"/>
    <mergeCell ref="C2:F2"/>
    <mergeCell ref="C3:F3"/>
    <mergeCell ref="C4:F4"/>
    <mergeCell ref="C5:F5"/>
    <mergeCell ref="E11:F11"/>
    <mergeCell ref="C12:F12"/>
    <mergeCell ref="C13:F13"/>
    <mergeCell ref="C14:F14"/>
    <mergeCell ref="C15:F15"/>
    <mergeCell ref="C16:F16"/>
  </mergeCells>
  <conditionalFormatting sqref="A17">
    <cfRule type="expression" dxfId="12" priority="15">
      <formula>$B$17=""</formula>
    </cfRule>
  </conditionalFormatting>
  <conditionalFormatting sqref="A22 A27">
    <cfRule type="expression" dxfId="11" priority="14">
      <formula>OR($C$22="",$D$22="",)</formula>
    </cfRule>
  </conditionalFormatting>
  <conditionalFormatting sqref="B185">
    <cfRule type="expression" dxfId="10" priority="13">
      <formula>B17=""</formula>
    </cfRule>
  </conditionalFormatting>
  <conditionalFormatting sqref="A17">
    <cfRule type="expression" dxfId="9" priority="12">
      <formula>$B$17=""</formula>
    </cfRule>
  </conditionalFormatting>
  <conditionalFormatting sqref="A22:D22 A27:C27">
    <cfRule type="expression" dxfId="8" priority="11">
      <formula>OR($C$22="",$D$22="",)</formula>
    </cfRule>
  </conditionalFormatting>
  <conditionalFormatting sqref="E187:F187">
    <cfRule type="expression" dxfId="7" priority="6">
      <formula>$F$184&lt;250</formula>
    </cfRule>
    <cfRule type="expression" dxfId="6" priority="10">
      <formula>AND(#REF!="",#REF!=0)</formula>
    </cfRule>
  </conditionalFormatting>
  <conditionalFormatting sqref="B181">
    <cfRule type="expression" dxfId="5" priority="9">
      <formula>B17=""</formula>
    </cfRule>
  </conditionalFormatting>
  <conditionalFormatting sqref="B184">
    <cfRule type="expression" dxfId="4" priority="8">
      <formula>OR($C$22="",$D$22="")</formula>
    </cfRule>
  </conditionalFormatting>
  <conditionalFormatting sqref="A27:D27">
    <cfRule type="expression" dxfId="3" priority="5">
      <formula>$C$27=""</formula>
    </cfRule>
  </conditionalFormatting>
  <conditionalFormatting sqref="A23:D23">
    <cfRule type="expression" dxfId="2" priority="4">
      <formula>OR($C$23="",$D$23="",)</formula>
    </cfRule>
  </conditionalFormatting>
  <conditionalFormatting sqref="C108:C109">
    <cfRule type="expression" dxfId="1" priority="3">
      <formula>AND($C$106&lt;&gt;"",$C$108="",$C$109="")</formula>
    </cfRule>
  </conditionalFormatting>
  <conditionalFormatting sqref="C113">
    <cfRule type="expression" dxfId="0" priority="1">
      <formula>AND($C$111&lt;&gt;"",$C$112&gt;0,$C$113="")</formula>
    </cfRule>
  </conditionalFormatting>
  <dataValidations count="16">
    <dataValidation type="list" allowBlank="1" showInputMessage="1" showErrorMessage="1" sqref="F37 F60 F122 F133">
      <formula1>"JA,NEIN"</formula1>
    </dataValidation>
    <dataValidation type="list" allowBlank="1" showInputMessage="1" showErrorMessage="1" promptTitle="Land" prompt="Bitte wählen Sie Ihr Land aus." sqref="B17">
      <formula1>"Österreich,Deutschland,Schweiz"</formula1>
    </dataValidation>
    <dataValidation type="list" allowBlank="1" showInputMessage="1" showErrorMessage="1" promptTitle="Land Lieferadresse" prompt="Bitte wählen Sie falls abweichend das Land der Lieferadresse aus." sqref="C17:F17">
      <formula1>"Österreich,Deutschland,Schweiz"</formula1>
    </dataValidation>
    <dataValidation type="whole" allowBlank="1" showInputMessage="1" showErrorMessage="1" error="Bitte geben Sie eine gültige 4 oder 5-stellige Postleitzahl ein!" sqref="C15:F15">
      <formula1>999</formula1>
      <formula2>99999</formula2>
    </dataValidation>
    <dataValidation type="list" allowBlank="1" showInputMessage="1" showErrorMessage="1" promptTitle="Form" prompt="Bitte geben Sie die Form ihres Pools an." sqref="E22">
      <formula1>"ECKIG,OVAL,RUND,"</formula1>
    </dataValidation>
    <dataValidation type="list" allowBlank="1" showInputMessage="1" showErrorMessage="1" error="GERADE oder RÖMISCHE Treppe?" sqref="E30">
      <formula1>"GERADE,RÖMISCH"</formula1>
    </dataValidation>
    <dataValidation allowBlank="1" showInputMessage="1" showErrorMessage="1" error="GERADE oder RÖMISCHE Treppe?" sqref="C31:E31"/>
    <dataValidation type="list" allowBlank="1" showInputMessage="1" showErrorMessage="1" sqref="C23">
      <formula1>"300,400,500,600,700,800,900"</formula1>
    </dataValidation>
    <dataValidation type="list" allowBlank="1" showInputMessage="1" showErrorMessage="1" sqref="D23">
      <formula1>"100,150,200,250,300,350,400,450,500"</formula1>
    </dataValidation>
    <dataValidation allowBlank="1" showInputMessage="1" showErrorMessage="1" promptTitle="Form" prompt="Bitte geben Sie die Form ihres Pools an." sqref="E23:E24"/>
    <dataValidation type="list" allowBlank="1" showInputMessage="1" showErrorMessage="1" sqref="C27:D27">
      <formula1>"EINSEITIG,DIAGONAL"</formula1>
    </dataValidation>
    <dataValidation type="list" allowBlank="1" showInputMessage="1" showErrorMessage="1" sqref="C38:C56 C94">
      <formula1>"1,2"</formula1>
    </dataValidation>
    <dataValidation type="list" allowBlank="1" showInputMessage="1" showErrorMessage="1" sqref="C111">
      <formula1>"25,50,100"</formula1>
    </dataValidation>
    <dataValidation type="list" allowBlank="1" showInputMessage="1" showErrorMessage="1" sqref="C108:C109">
      <formula1>"1,2,3,4,5,6"</formula1>
    </dataValidation>
    <dataValidation type="whole" allowBlank="1" showInputMessage="1" showErrorMessage="1" sqref="C113:C115 C119">
      <formula1>1</formula1>
      <formula2>200</formula2>
    </dataValidation>
    <dataValidation allowBlank="1" showInputMessage="1" showErrorMessage="1" error="Bitte geben Sie eine gültige 4 oder 5-stellige Postleitzahl ein!" sqref="B15"/>
  </dataValidations>
  <hyperlinks>
    <hyperlink ref="A193" r:id="rId1"/>
    <hyperlink ref="I98" r:id="rId2" tooltip="Öffnet internen Link im aktuellen Fenster" display="http://www.pooldoktor.at/downloads/archiv/POOLRIPP-Anleitung.pdf"/>
    <hyperlink ref="I100" r:id="rId3"/>
    <hyperlink ref="I102" r:id="rId4"/>
    <hyperlink ref="I183" r:id="rId5"/>
    <hyperlink ref="I190" r:id="rId6"/>
    <hyperlink ref="L192" r:id="rId7"/>
    <hyperlink ref="M190" r:id="rId8"/>
    <hyperlink ref="L183" r:id="rId9"/>
  </hyperlinks>
  <pageMargins left="0.25" right="0.25" top="0.75" bottom="0.75" header="0.3" footer="0.3"/>
  <pageSetup paperSize="9" orientation="portrait" r:id="rId10"/>
  <ignoredErrors>
    <ignoredError sqref="C123:C140 C142:C143" unlockedFormula="1"/>
  </ignoredErrors>
  <drawing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8547"/>
  <sheetViews>
    <sheetView showRowColHeaders="0" workbookViewId="0">
      <selection sqref="A1:XFD1048576"/>
    </sheetView>
  </sheetViews>
  <sheetFormatPr baseColWidth="10" defaultRowHeight="15" x14ac:dyDescent="0.25"/>
  <cols>
    <col min="1" max="1" width="14.5703125" bestFit="1" customWidth="1"/>
    <col min="2" max="2" width="81.140625" bestFit="1" customWidth="1"/>
    <col min="3" max="3" width="9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 t="s">
        <v>3</v>
      </c>
      <c r="C2">
        <v>0</v>
      </c>
    </row>
    <row r="3" spans="1:3" x14ac:dyDescent="0.25">
      <c r="A3">
        <v>1</v>
      </c>
      <c r="B3" t="s">
        <v>5</v>
      </c>
      <c r="C3">
        <v>0</v>
      </c>
    </row>
    <row r="4" spans="1:3" x14ac:dyDescent="0.25">
      <c r="A4">
        <v>10009999</v>
      </c>
      <c r="B4" t="s">
        <v>6</v>
      </c>
      <c r="C4">
        <v>0</v>
      </c>
    </row>
    <row r="5" spans="1:3" x14ac:dyDescent="0.25">
      <c r="A5">
        <v>11000608</v>
      </c>
      <c r="B5" t="s">
        <v>7</v>
      </c>
      <c r="C5">
        <v>10</v>
      </c>
    </row>
    <row r="6" spans="1:3" x14ac:dyDescent="0.25">
      <c r="A6">
        <v>11000609</v>
      </c>
      <c r="B6" t="s">
        <v>7</v>
      </c>
      <c r="C6">
        <v>0</v>
      </c>
    </row>
    <row r="7" spans="1:3" x14ac:dyDescent="0.25">
      <c r="A7">
        <v>11000615</v>
      </c>
      <c r="B7" t="s">
        <v>7</v>
      </c>
      <c r="C7">
        <v>0</v>
      </c>
    </row>
    <row r="8" spans="1:3" x14ac:dyDescent="0.25">
      <c r="A8">
        <v>11000616</v>
      </c>
      <c r="B8" t="s">
        <v>7</v>
      </c>
      <c r="C8">
        <v>0</v>
      </c>
    </row>
    <row r="9" spans="1:3" x14ac:dyDescent="0.25">
      <c r="A9">
        <v>11000808</v>
      </c>
      <c r="B9" t="s">
        <v>8</v>
      </c>
      <c r="C9">
        <v>11.96</v>
      </c>
    </row>
    <row r="10" spans="1:3" x14ac:dyDescent="0.25">
      <c r="A10">
        <v>11000809</v>
      </c>
      <c r="B10" t="s">
        <v>9</v>
      </c>
      <c r="C10">
        <v>15.18</v>
      </c>
    </row>
    <row r="11" spans="1:3" x14ac:dyDescent="0.25">
      <c r="A11">
        <v>11000908</v>
      </c>
      <c r="B11" t="s">
        <v>10</v>
      </c>
      <c r="C11">
        <v>10.75</v>
      </c>
    </row>
    <row r="12" spans="1:3" x14ac:dyDescent="0.25">
      <c r="A12">
        <v>11002161</v>
      </c>
      <c r="B12" t="s">
        <v>7</v>
      </c>
      <c r="C12">
        <v>0</v>
      </c>
    </row>
    <row r="13" spans="1:3" x14ac:dyDescent="0.25">
      <c r="A13">
        <v>11002814</v>
      </c>
      <c r="B13" t="s">
        <v>11</v>
      </c>
      <c r="C13">
        <v>0.75</v>
      </c>
    </row>
    <row r="14" spans="1:3" x14ac:dyDescent="0.25">
      <c r="A14">
        <v>11005540</v>
      </c>
      <c r="B14" t="s">
        <v>12</v>
      </c>
      <c r="C14">
        <v>33.25</v>
      </c>
    </row>
    <row r="15" spans="1:3" x14ac:dyDescent="0.25">
      <c r="A15">
        <v>11006030</v>
      </c>
      <c r="B15" t="s">
        <v>13</v>
      </c>
      <c r="C15">
        <v>9401.67</v>
      </c>
    </row>
    <row r="16" spans="1:3" x14ac:dyDescent="0.25">
      <c r="A16">
        <v>11007035</v>
      </c>
      <c r="B16" t="s">
        <v>14</v>
      </c>
      <c r="C16">
        <v>12135</v>
      </c>
    </row>
    <row r="17" spans="1:3" x14ac:dyDescent="0.25">
      <c r="A17">
        <v>11007650</v>
      </c>
      <c r="B17" t="s">
        <v>15</v>
      </c>
      <c r="C17">
        <v>16.579999999999998</v>
      </c>
    </row>
    <row r="18" spans="1:3" x14ac:dyDescent="0.25">
      <c r="A18">
        <v>11007651</v>
      </c>
      <c r="B18" t="s">
        <v>16</v>
      </c>
      <c r="C18">
        <v>14.08</v>
      </c>
    </row>
    <row r="19" spans="1:3" x14ac:dyDescent="0.25">
      <c r="A19">
        <v>11007652</v>
      </c>
      <c r="B19" t="s">
        <v>17</v>
      </c>
      <c r="C19">
        <v>24.38</v>
      </c>
    </row>
    <row r="20" spans="1:3" x14ac:dyDescent="0.25">
      <c r="A20">
        <v>11007653</v>
      </c>
      <c r="B20" t="s">
        <v>18</v>
      </c>
      <c r="C20">
        <v>26.22</v>
      </c>
    </row>
    <row r="21" spans="1:3" x14ac:dyDescent="0.25">
      <c r="A21">
        <v>11007654</v>
      </c>
      <c r="B21" t="s">
        <v>19</v>
      </c>
      <c r="C21">
        <v>1.25</v>
      </c>
    </row>
    <row r="22" spans="1:3" x14ac:dyDescent="0.25">
      <c r="A22">
        <v>11007655</v>
      </c>
      <c r="B22" t="s">
        <v>20</v>
      </c>
      <c r="C22">
        <v>1.25</v>
      </c>
    </row>
    <row r="23" spans="1:3" x14ac:dyDescent="0.25">
      <c r="A23">
        <v>11007656</v>
      </c>
      <c r="B23" t="s">
        <v>21</v>
      </c>
      <c r="C23">
        <v>1.25</v>
      </c>
    </row>
    <row r="24" spans="1:3" x14ac:dyDescent="0.25">
      <c r="A24">
        <v>11007657</v>
      </c>
      <c r="B24" t="s">
        <v>22</v>
      </c>
      <c r="C24">
        <v>1.25</v>
      </c>
    </row>
    <row r="25" spans="1:3" x14ac:dyDescent="0.25">
      <c r="A25">
        <v>11007658</v>
      </c>
      <c r="B25" t="s">
        <v>23</v>
      </c>
      <c r="C25">
        <v>1.25</v>
      </c>
    </row>
    <row r="26" spans="1:3" x14ac:dyDescent="0.25">
      <c r="A26">
        <v>11007659</v>
      </c>
      <c r="B26" t="s">
        <v>24</v>
      </c>
      <c r="C26">
        <v>1.25</v>
      </c>
    </row>
    <row r="27" spans="1:3" x14ac:dyDescent="0.25">
      <c r="A27">
        <v>11008000</v>
      </c>
      <c r="B27" t="s">
        <v>6643</v>
      </c>
      <c r="C27">
        <v>15.75</v>
      </c>
    </row>
    <row r="28" spans="1:3" x14ac:dyDescent="0.25">
      <c r="A28">
        <v>11008020</v>
      </c>
      <c r="B28" t="s">
        <v>6644</v>
      </c>
      <c r="C28">
        <v>7.42</v>
      </c>
    </row>
    <row r="29" spans="1:3" x14ac:dyDescent="0.25">
      <c r="A29">
        <v>11008040</v>
      </c>
      <c r="B29" t="s">
        <v>25</v>
      </c>
      <c r="C29">
        <v>12529.17</v>
      </c>
    </row>
    <row r="30" spans="1:3" x14ac:dyDescent="0.25">
      <c r="A30">
        <v>11008050</v>
      </c>
      <c r="B30" t="s">
        <v>26</v>
      </c>
      <c r="C30">
        <v>0.25</v>
      </c>
    </row>
    <row r="31" spans="1:3" x14ac:dyDescent="0.25">
      <c r="A31">
        <v>11008090</v>
      </c>
      <c r="B31" t="s">
        <v>27</v>
      </c>
      <c r="C31">
        <v>1.58</v>
      </c>
    </row>
    <row r="32" spans="1:3" x14ac:dyDescent="0.25">
      <c r="A32">
        <v>11008650</v>
      </c>
      <c r="B32" t="s">
        <v>28</v>
      </c>
      <c r="C32">
        <v>15.64</v>
      </c>
    </row>
    <row r="33" spans="1:3" x14ac:dyDescent="0.25">
      <c r="A33">
        <v>11009500</v>
      </c>
      <c r="B33" t="s">
        <v>6645</v>
      </c>
      <c r="C33">
        <v>15.75</v>
      </c>
    </row>
    <row r="34" spans="1:3" x14ac:dyDescent="0.25">
      <c r="A34">
        <v>11009650</v>
      </c>
      <c r="B34" t="s">
        <v>29</v>
      </c>
      <c r="C34">
        <v>16.579999999999998</v>
      </c>
    </row>
    <row r="35" spans="1:3" x14ac:dyDescent="0.25">
      <c r="A35">
        <v>11009775</v>
      </c>
      <c r="B35" t="s">
        <v>6699</v>
      </c>
      <c r="C35">
        <v>0</v>
      </c>
    </row>
    <row r="36" spans="1:3" x14ac:dyDescent="0.25">
      <c r="A36">
        <v>11009901</v>
      </c>
      <c r="B36" t="s">
        <v>6522</v>
      </c>
      <c r="C36">
        <v>399</v>
      </c>
    </row>
    <row r="37" spans="1:3" x14ac:dyDescent="0.25">
      <c r="A37">
        <v>11009902</v>
      </c>
      <c r="B37" t="s">
        <v>6523</v>
      </c>
      <c r="C37">
        <v>499</v>
      </c>
    </row>
    <row r="38" spans="1:3" x14ac:dyDescent="0.25">
      <c r="A38">
        <v>11009903</v>
      </c>
      <c r="B38" t="s">
        <v>6524</v>
      </c>
      <c r="C38">
        <v>899</v>
      </c>
    </row>
    <row r="39" spans="1:3" x14ac:dyDescent="0.25">
      <c r="A39">
        <v>11109901</v>
      </c>
      <c r="B39" t="s">
        <v>6525</v>
      </c>
      <c r="C39">
        <v>199</v>
      </c>
    </row>
    <row r="40" spans="1:3" x14ac:dyDescent="0.25">
      <c r="A40">
        <v>11109902</v>
      </c>
      <c r="B40" t="s">
        <v>6526</v>
      </c>
      <c r="C40">
        <v>299</v>
      </c>
    </row>
    <row r="41" spans="1:3" x14ac:dyDescent="0.25">
      <c r="A41">
        <v>11109903</v>
      </c>
      <c r="B41" t="s">
        <v>6527</v>
      </c>
      <c r="C41">
        <v>699</v>
      </c>
    </row>
    <row r="42" spans="1:3" x14ac:dyDescent="0.25">
      <c r="A42">
        <v>11202011</v>
      </c>
      <c r="B42" t="s">
        <v>30</v>
      </c>
      <c r="C42">
        <v>2624.17</v>
      </c>
    </row>
    <row r="43" spans="1:3" x14ac:dyDescent="0.25">
      <c r="A43">
        <v>11202015</v>
      </c>
      <c r="B43" t="s">
        <v>31</v>
      </c>
      <c r="C43">
        <v>3124.17</v>
      </c>
    </row>
    <row r="44" spans="1:3" x14ac:dyDescent="0.25">
      <c r="A44">
        <v>11202030</v>
      </c>
      <c r="B44" t="s">
        <v>32</v>
      </c>
      <c r="C44">
        <v>1874.17</v>
      </c>
    </row>
    <row r="45" spans="1:3" x14ac:dyDescent="0.25">
      <c r="A45">
        <v>11202035</v>
      </c>
      <c r="B45" t="s">
        <v>33</v>
      </c>
      <c r="C45">
        <v>2165.83</v>
      </c>
    </row>
    <row r="46" spans="1:3" x14ac:dyDescent="0.25">
      <c r="A46">
        <v>11202050</v>
      </c>
      <c r="B46" t="s">
        <v>34</v>
      </c>
      <c r="C46">
        <v>2457.5</v>
      </c>
    </row>
    <row r="47" spans="1:3" x14ac:dyDescent="0.25">
      <c r="A47">
        <v>11203050</v>
      </c>
      <c r="B47" t="s">
        <v>35</v>
      </c>
      <c r="C47">
        <v>2040.83</v>
      </c>
    </row>
    <row r="48" spans="1:3" x14ac:dyDescent="0.25">
      <c r="A48">
        <v>11203060</v>
      </c>
      <c r="B48" t="s">
        <v>36</v>
      </c>
      <c r="C48">
        <v>2332.5</v>
      </c>
    </row>
    <row r="49" spans="1:3" x14ac:dyDescent="0.25">
      <c r="A49">
        <v>11203070</v>
      </c>
      <c r="B49" t="s">
        <v>37</v>
      </c>
      <c r="C49">
        <v>2624.17</v>
      </c>
    </row>
    <row r="50" spans="1:3" x14ac:dyDescent="0.25">
      <c r="A50">
        <v>11203080</v>
      </c>
      <c r="B50" t="s">
        <v>38</v>
      </c>
      <c r="C50">
        <v>2957.5</v>
      </c>
    </row>
    <row r="51" spans="1:3" x14ac:dyDescent="0.25">
      <c r="A51">
        <v>11203090</v>
      </c>
      <c r="B51" t="s">
        <v>39</v>
      </c>
      <c r="C51">
        <v>3332.5</v>
      </c>
    </row>
    <row r="52" spans="1:3" x14ac:dyDescent="0.25">
      <c r="A52">
        <v>11204001</v>
      </c>
      <c r="B52" t="s">
        <v>6557</v>
      </c>
      <c r="C52">
        <v>2879.72</v>
      </c>
    </row>
    <row r="53" spans="1:3" x14ac:dyDescent="0.25">
      <c r="A53">
        <v>11204002</v>
      </c>
      <c r="B53" t="s">
        <v>6576</v>
      </c>
      <c r="C53">
        <v>3881.11</v>
      </c>
    </row>
    <row r="54" spans="1:3" x14ac:dyDescent="0.25">
      <c r="A54">
        <v>11204003</v>
      </c>
      <c r="B54" t="s">
        <v>6583</v>
      </c>
      <c r="C54">
        <v>4207.92</v>
      </c>
    </row>
    <row r="55" spans="1:3" x14ac:dyDescent="0.25">
      <c r="A55">
        <v>11204004</v>
      </c>
      <c r="B55" t="s">
        <v>6577</v>
      </c>
      <c r="C55">
        <v>5232.09</v>
      </c>
    </row>
    <row r="56" spans="1:3" x14ac:dyDescent="0.25">
      <c r="A56">
        <v>11204005</v>
      </c>
      <c r="B56" t="s">
        <v>6584</v>
      </c>
      <c r="C56">
        <v>5565.33</v>
      </c>
    </row>
    <row r="57" spans="1:3" x14ac:dyDescent="0.25">
      <c r="A57">
        <v>11204006</v>
      </c>
      <c r="B57" t="s">
        <v>6558</v>
      </c>
      <c r="C57">
        <v>3495.33</v>
      </c>
    </row>
    <row r="58" spans="1:3" x14ac:dyDescent="0.25">
      <c r="A58">
        <v>11204007</v>
      </c>
      <c r="B58" t="s">
        <v>6585</v>
      </c>
      <c r="C58">
        <v>4361.82</v>
      </c>
    </row>
    <row r="59" spans="1:3" x14ac:dyDescent="0.25">
      <c r="A59">
        <v>11204008</v>
      </c>
      <c r="B59" t="s">
        <v>6586</v>
      </c>
      <c r="C59">
        <v>4805.0600000000004</v>
      </c>
    </row>
    <row r="60" spans="1:3" x14ac:dyDescent="0.25">
      <c r="A60">
        <v>11204009</v>
      </c>
      <c r="B60" t="s">
        <v>6578</v>
      </c>
      <c r="C60">
        <v>5726</v>
      </c>
    </row>
    <row r="61" spans="1:3" x14ac:dyDescent="0.25">
      <c r="A61">
        <v>11204010</v>
      </c>
      <c r="B61" t="s">
        <v>6587</v>
      </c>
      <c r="C61">
        <v>6059.24</v>
      </c>
    </row>
    <row r="62" spans="1:3" x14ac:dyDescent="0.25">
      <c r="A62">
        <v>11204011</v>
      </c>
      <c r="B62" t="s">
        <v>6559</v>
      </c>
      <c r="C62">
        <v>3584.37</v>
      </c>
    </row>
    <row r="63" spans="1:3" x14ac:dyDescent="0.25">
      <c r="A63">
        <v>11204012</v>
      </c>
      <c r="B63" t="s">
        <v>6588</v>
      </c>
      <c r="C63">
        <v>4448.1899999999996</v>
      </c>
    </row>
    <row r="64" spans="1:3" x14ac:dyDescent="0.25">
      <c r="A64">
        <v>11204013</v>
      </c>
      <c r="B64" t="s">
        <v>6589</v>
      </c>
      <c r="C64">
        <v>4891.43</v>
      </c>
    </row>
    <row r="65" spans="1:3" x14ac:dyDescent="0.25">
      <c r="A65">
        <v>11204014</v>
      </c>
      <c r="B65" t="s">
        <v>6590</v>
      </c>
      <c r="C65">
        <v>5852</v>
      </c>
    </row>
    <row r="66" spans="1:3" x14ac:dyDescent="0.25">
      <c r="A66">
        <v>11204015</v>
      </c>
      <c r="B66" t="s">
        <v>6591</v>
      </c>
      <c r="C66">
        <v>6185.24</v>
      </c>
    </row>
    <row r="67" spans="1:3" x14ac:dyDescent="0.25">
      <c r="A67">
        <v>11204016</v>
      </c>
      <c r="B67" t="s">
        <v>6560</v>
      </c>
      <c r="C67">
        <v>3956.99</v>
      </c>
    </row>
    <row r="68" spans="1:3" x14ac:dyDescent="0.25">
      <c r="A68">
        <v>11204017</v>
      </c>
      <c r="B68" t="s">
        <v>6592</v>
      </c>
      <c r="C68">
        <v>4978.6099999999997</v>
      </c>
    </row>
    <row r="69" spans="1:3" x14ac:dyDescent="0.25">
      <c r="A69">
        <v>11204018</v>
      </c>
      <c r="B69" t="s">
        <v>6593</v>
      </c>
      <c r="C69">
        <v>5371.58</v>
      </c>
    </row>
    <row r="70" spans="1:3" x14ac:dyDescent="0.25">
      <c r="A70">
        <v>11204019</v>
      </c>
      <c r="B70" t="s">
        <v>6594</v>
      </c>
      <c r="C70">
        <v>6464.58</v>
      </c>
    </row>
    <row r="71" spans="1:3" x14ac:dyDescent="0.25">
      <c r="A71">
        <v>11204020</v>
      </c>
      <c r="B71" t="s">
        <v>6595</v>
      </c>
      <c r="C71">
        <v>6842.64</v>
      </c>
    </row>
    <row r="72" spans="1:3" x14ac:dyDescent="0.25">
      <c r="A72">
        <v>11204021</v>
      </c>
      <c r="B72" t="s">
        <v>6561</v>
      </c>
      <c r="C72">
        <v>4040.17</v>
      </c>
    </row>
    <row r="73" spans="1:3" x14ac:dyDescent="0.25">
      <c r="A73">
        <v>11204022</v>
      </c>
      <c r="B73" t="s">
        <v>6596</v>
      </c>
      <c r="C73">
        <v>5061.79</v>
      </c>
    </row>
    <row r="74" spans="1:3" x14ac:dyDescent="0.25">
      <c r="A74">
        <v>11204023</v>
      </c>
      <c r="B74" t="s">
        <v>6597</v>
      </c>
      <c r="C74">
        <v>5454.76</v>
      </c>
    </row>
    <row r="75" spans="1:3" x14ac:dyDescent="0.25">
      <c r="A75">
        <v>11204024</v>
      </c>
      <c r="B75" t="s">
        <v>6598</v>
      </c>
      <c r="C75">
        <v>6920.58</v>
      </c>
    </row>
    <row r="76" spans="1:3" x14ac:dyDescent="0.25">
      <c r="A76">
        <v>11204025</v>
      </c>
      <c r="B76" t="s">
        <v>6599</v>
      </c>
      <c r="C76">
        <v>7298.64</v>
      </c>
    </row>
    <row r="77" spans="1:3" x14ac:dyDescent="0.25">
      <c r="A77">
        <v>11204026</v>
      </c>
      <c r="B77" t="s">
        <v>6562</v>
      </c>
      <c r="C77">
        <v>4376.1499999999996</v>
      </c>
    </row>
    <row r="78" spans="1:3" x14ac:dyDescent="0.25">
      <c r="A78">
        <v>11204027</v>
      </c>
      <c r="B78" t="s">
        <v>6600</v>
      </c>
      <c r="C78">
        <v>5448.04</v>
      </c>
    </row>
    <row r="79" spans="1:3" x14ac:dyDescent="0.25">
      <c r="A79">
        <v>11204028</v>
      </c>
      <c r="B79" t="s">
        <v>6601</v>
      </c>
      <c r="C79">
        <v>5790.74</v>
      </c>
    </row>
    <row r="80" spans="1:3" x14ac:dyDescent="0.25">
      <c r="A80">
        <v>11204029</v>
      </c>
      <c r="B80" t="s">
        <v>6602</v>
      </c>
      <c r="C80">
        <v>7355.16</v>
      </c>
    </row>
    <row r="81" spans="1:3" x14ac:dyDescent="0.25">
      <c r="A81">
        <v>11204030</v>
      </c>
      <c r="B81" t="s">
        <v>6603</v>
      </c>
      <c r="C81">
        <v>7958.04</v>
      </c>
    </row>
    <row r="82" spans="1:3" x14ac:dyDescent="0.25">
      <c r="A82">
        <v>11204031</v>
      </c>
      <c r="B82" t="s">
        <v>6563</v>
      </c>
      <c r="C82">
        <v>4448.05</v>
      </c>
    </row>
    <row r="83" spans="1:3" x14ac:dyDescent="0.25">
      <c r="A83">
        <v>11204032</v>
      </c>
      <c r="B83" t="s">
        <v>6604</v>
      </c>
      <c r="C83">
        <v>5519.95</v>
      </c>
    </row>
    <row r="84" spans="1:3" x14ac:dyDescent="0.25">
      <c r="A84">
        <v>11204033</v>
      </c>
      <c r="B84" t="s">
        <v>6605</v>
      </c>
      <c r="C84">
        <v>5862.64</v>
      </c>
    </row>
    <row r="85" spans="1:3" x14ac:dyDescent="0.25">
      <c r="A85">
        <v>11204034</v>
      </c>
      <c r="B85" t="s">
        <v>6606</v>
      </c>
      <c r="C85">
        <v>7866.16</v>
      </c>
    </row>
    <row r="86" spans="1:3" x14ac:dyDescent="0.25">
      <c r="A86">
        <v>11204035</v>
      </c>
      <c r="B86" t="s">
        <v>6607</v>
      </c>
      <c r="C86">
        <v>8469.0400000000009</v>
      </c>
    </row>
    <row r="87" spans="1:3" x14ac:dyDescent="0.25">
      <c r="A87">
        <v>11204036</v>
      </c>
      <c r="B87" t="s">
        <v>6564</v>
      </c>
      <c r="C87">
        <v>4866.7700000000004</v>
      </c>
    </row>
    <row r="88" spans="1:3" x14ac:dyDescent="0.25">
      <c r="A88">
        <v>11204037</v>
      </c>
      <c r="B88" t="s">
        <v>6608</v>
      </c>
      <c r="C88">
        <v>5938.67</v>
      </c>
    </row>
    <row r="89" spans="1:3" x14ac:dyDescent="0.25">
      <c r="A89">
        <v>11204038</v>
      </c>
      <c r="B89" t="s">
        <v>6609</v>
      </c>
      <c r="C89">
        <v>6281.36</v>
      </c>
    </row>
    <row r="90" spans="1:3" x14ac:dyDescent="0.25">
      <c r="A90">
        <v>11204039</v>
      </c>
      <c r="B90" t="s">
        <v>6610</v>
      </c>
      <c r="C90">
        <v>8377.16</v>
      </c>
    </row>
    <row r="91" spans="1:3" x14ac:dyDescent="0.25">
      <c r="A91">
        <v>11204040</v>
      </c>
      <c r="B91" t="s">
        <v>6611</v>
      </c>
      <c r="C91">
        <v>8980.0400000000009</v>
      </c>
    </row>
    <row r="92" spans="1:3" x14ac:dyDescent="0.25">
      <c r="A92">
        <v>11204041</v>
      </c>
      <c r="B92" t="s">
        <v>6565</v>
      </c>
      <c r="C92">
        <v>5856.01</v>
      </c>
    </row>
    <row r="93" spans="1:3" x14ac:dyDescent="0.25">
      <c r="A93">
        <v>11204042</v>
      </c>
      <c r="B93" t="s">
        <v>6612</v>
      </c>
      <c r="C93">
        <v>6927.9</v>
      </c>
    </row>
    <row r="94" spans="1:3" x14ac:dyDescent="0.25">
      <c r="A94">
        <v>11204043</v>
      </c>
      <c r="B94" t="s">
        <v>6613</v>
      </c>
      <c r="C94">
        <v>7270.6</v>
      </c>
    </row>
    <row r="95" spans="1:3" x14ac:dyDescent="0.25">
      <c r="A95">
        <v>11204044</v>
      </c>
      <c r="B95" t="s">
        <v>6614</v>
      </c>
      <c r="C95">
        <v>10194</v>
      </c>
    </row>
    <row r="96" spans="1:3" x14ac:dyDescent="0.25">
      <c r="A96">
        <v>11204045</v>
      </c>
      <c r="B96" t="s">
        <v>6615</v>
      </c>
      <c r="C96">
        <v>10787.19</v>
      </c>
    </row>
    <row r="97" spans="1:3" x14ac:dyDescent="0.25">
      <c r="A97">
        <v>11204046</v>
      </c>
      <c r="B97" t="s">
        <v>6566</v>
      </c>
      <c r="C97">
        <v>3856.45</v>
      </c>
    </row>
    <row r="98" spans="1:3" x14ac:dyDescent="0.25">
      <c r="A98">
        <v>11204047</v>
      </c>
      <c r="B98" t="s">
        <v>6616</v>
      </c>
      <c r="C98">
        <v>4696.78</v>
      </c>
    </row>
    <row r="99" spans="1:3" x14ac:dyDescent="0.25">
      <c r="A99">
        <v>11204048</v>
      </c>
      <c r="B99" t="s">
        <v>6617</v>
      </c>
      <c r="C99">
        <v>6113.54</v>
      </c>
    </row>
    <row r="100" spans="1:3" x14ac:dyDescent="0.25">
      <c r="A100">
        <v>11204049</v>
      </c>
      <c r="B100" t="s">
        <v>6618</v>
      </c>
      <c r="C100">
        <v>6430.98</v>
      </c>
    </row>
    <row r="101" spans="1:3" x14ac:dyDescent="0.25">
      <c r="A101">
        <v>11204050</v>
      </c>
      <c r="B101" t="s">
        <v>6567</v>
      </c>
      <c r="C101">
        <v>4114.79</v>
      </c>
    </row>
    <row r="102" spans="1:3" x14ac:dyDescent="0.25">
      <c r="A102">
        <v>11204051</v>
      </c>
      <c r="B102" t="s">
        <v>6619</v>
      </c>
      <c r="C102">
        <v>5121.09</v>
      </c>
    </row>
    <row r="103" spans="1:3" x14ac:dyDescent="0.25">
      <c r="A103">
        <v>11204052</v>
      </c>
      <c r="B103" t="s">
        <v>6620</v>
      </c>
      <c r="C103">
        <v>6750.02</v>
      </c>
    </row>
    <row r="104" spans="1:3" x14ac:dyDescent="0.25">
      <c r="A104">
        <v>11204053</v>
      </c>
      <c r="B104" t="s">
        <v>6621</v>
      </c>
      <c r="C104">
        <v>7112.28</v>
      </c>
    </row>
    <row r="105" spans="1:3" x14ac:dyDescent="0.25">
      <c r="A105">
        <v>11204054</v>
      </c>
      <c r="B105" t="s">
        <v>6568</v>
      </c>
      <c r="C105">
        <v>4569.41</v>
      </c>
    </row>
    <row r="106" spans="1:3" x14ac:dyDescent="0.25">
      <c r="A106">
        <v>11204055</v>
      </c>
      <c r="B106" t="s">
        <v>6622</v>
      </c>
      <c r="C106">
        <v>5625.98</v>
      </c>
    </row>
    <row r="107" spans="1:3" x14ac:dyDescent="0.25">
      <c r="A107">
        <v>11204056</v>
      </c>
      <c r="B107" t="s">
        <v>6623</v>
      </c>
      <c r="C107">
        <v>7667.24</v>
      </c>
    </row>
    <row r="108" spans="1:3" x14ac:dyDescent="0.25">
      <c r="A108">
        <v>11204057</v>
      </c>
      <c r="B108" t="s">
        <v>6624</v>
      </c>
      <c r="C108">
        <v>8254.32</v>
      </c>
    </row>
    <row r="109" spans="1:3" x14ac:dyDescent="0.25">
      <c r="A109">
        <v>11204058</v>
      </c>
      <c r="B109" t="s">
        <v>6569</v>
      </c>
      <c r="C109">
        <v>5928.98</v>
      </c>
    </row>
    <row r="110" spans="1:3" x14ac:dyDescent="0.25">
      <c r="A110">
        <v>11204059</v>
      </c>
      <c r="B110" t="s">
        <v>6625</v>
      </c>
      <c r="C110">
        <v>6985.55</v>
      </c>
    </row>
    <row r="111" spans="1:3" x14ac:dyDescent="0.25">
      <c r="A111">
        <v>11204060</v>
      </c>
      <c r="B111" t="s">
        <v>6626</v>
      </c>
      <c r="C111">
        <v>9774.9699999999993</v>
      </c>
    </row>
    <row r="112" spans="1:3" x14ac:dyDescent="0.25">
      <c r="A112">
        <v>11204061</v>
      </c>
      <c r="B112" t="s">
        <v>6627</v>
      </c>
      <c r="C112">
        <v>10352.84</v>
      </c>
    </row>
    <row r="113" spans="1:3" x14ac:dyDescent="0.25">
      <c r="A113">
        <v>11204062</v>
      </c>
      <c r="B113" t="s">
        <v>6570</v>
      </c>
      <c r="C113">
        <v>3074.64</v>
      </c>
    </row>
    <row r="114" spans="1:3" x14ac:dyDescent="0.25">
      <c r="A114">
        <v>11204063</v>
      </c>
      <c r="B114" t="s">
        <v>6628</v>
      </c>
      <c r="C114">
        <v>5489.03</v>
      </c>
    </row>
    <row r="115" spans="1:3" x14ac:dyDescent="0.25">
      <c r="A115">
        <v>11204064</v>
      </c>
      <c r="B115" t="s">
        <v>6571</v>
      </c>
      <c r="C115">
        <v>3616.63</v>
      </c>
    </row>
    <row r="116" spans="1:3" x14ac:dyDescent="0.25">
      <c r="A116">
        <v>11204065</v>
      </c>
      <c r="B116" t="s">
        <v>6629</v>
      </c>
      <c r="C116">
        <v>5946.58</v>
      </c>
    </row>
    <row r="117" spans="1:3" x14ac:dyDescent="0.25">
      <c r="A117">
        <v>11204066</v>
      </c>
      <c r="B117" t="s">
        <v>6572</v>
      </c>
      <c r="C117">
        <v>3921.05</v>
      </c>
    </row>
    <row r="118" spans="1:3" x14ac:dyDescent="0.25">
      <c r="A118">
        <v>11204067</v>
      </c>
      <c r="B118" t="s">
        <v>6630</v>
      </c>
      <c r="C118">
        <v>6154.14</v>
      </c>
    </row>
    <row r="119" spans="1:3" x14ac:dyDescent="0.25">
      <c r="A119">
        <v>11204068</v>
      </c>
      <c r="B119" t="s">
        <v>6573</v>
      </c>
      <c r="C119">
        <v>4035.81</v>
      </c>
    </row>
    <row r="120" spans="1:3" x14ac:dyDescent="0.25">
      <c r="A120">
        <v>11204069</v>
      </c>
      <c r="B120" t="s">
        <v>6631</v>
      </c>
      <c r="C120">
        <v>6526.78</v>
      </c>
    </row>
    <row r="121" spans="1:3" x14ac:dyDescent="0.25">
      <c r="A121">
        <v>11204070</v>
      </c>
      <c r="B121" t="s">
        <v>6574</v>
      </c>
      <c r="C121">
        <v>4383.5600000000004</v>
      </c>
    </row>
    <row r="122" spans="1:3" x14ac:dyDescent="0.25">
      <c r="A122">
        <v>11204071</v>
      </c>
      <c r="B122" t="s">
        <v>6632</v>
      </c>
      <c r="C122">
        <v>7216</v>
      </c>
    </row>
    <row r="123" spans="1:3" x14ac:dyDescent="0.25">
      <c r="A123">
        <v>11204072</v>
      </c>
      <c r="B123" t="s">
        <v>6575</v>
      </c>
      <c r="C123">
        <v>4637.62</v>
      </c>
    </row>
    <row r="124" spans="1:3" x14ac:dyDescent="0.25">
      <c r="A124">
        <v>11204073</v>
      </c>
      <c r="B124" t="s">
        <v>6633</v>
      </c>
      <c r="C124">
        <v>7808.64</v>
      </c>
    </row>
    <row r="125" spans="1:3" x14ac:dyDescent="0.25">
      <c r="A125">
        <v>11204074</v>
      </c>
      <c r="B125" t="s">
        <v>6579</v>
      </c>
      <c r="C125">
        <v>8266.23</v>
      </c>
    </row>
    <row r="126" spans="1:3" x14ac:dyDescent="0.25">
      <c r="A126">
        <v>11204075</v>
      </c>
      <c r="B126" t="s">
        <v>6580</v>
      </c>
      <c r="C126">
        <v>10524.25</v>
      </c>
    </row>
    <row r="127" spans="1:3" x14ac:dyDescent="0.25">
      <c r="A127">
        <v>11204076</v>
      </c>
      <c r="B127" t="s">
        <v>6581</v>
      </c>
      <c r="C127">
        <v>10930.03</v>
      </c>
    </row>
    <row r="128" spans="1:3" x14ac:dyDescent="0.25">
      <c r="A128">
        <v>11204077</v>
      </c>
      <c r="B128" t="s">
        <v>6582</v>
      </c>
      <c r="C128">
        <v>14446.84</v>
      </c>
    </row>
    <row r="129" spans="1:3" x14ac:dyDescent="0.25">
      <c r="A129">
        <v>11204080</v>
      </c>
      <c r="B129" t="s">
        <v>40</v>
      </c>
      <c r="C129">
        <v>2082.5</v>
      </c>
    </row>
    <row r="130" spans="1:3" x14ac:dyDescent="0.25">
      <c r="A130">
        <v>11204090</v>
      </c>
      <c r="B130" t="s">
        <v>41</v>
      </c>
      <c r="C130">
        <v>2457.5</v>
      </c>
    </row>
    <row r="131" spans="1:3" x14ac:dyDescent="0.25">
      <c r="A131">
        <v>11205010</v>
      </c>
      <c r="B131" t="s">
        <v>7256</v>
      </c>
      <c r="C131">
        <v>8387.2800000000007</v>
      </c>
    </row>
    <row r="132" spans="1:3" x14ac:dyDescent="0.25">
      <c r="A132">
        <v>11205020</v>
      </c>
      <c r="B132" t="s">
        <v>7257</v>
      </c>
      <c r="C132">
        <v>8509.5</v>
      </c>
    </row>
    <row r="133" spans="1:3" x14ac:dyDescent="0.25">
      <c r="A133">
        <v>11205021</v>
      </c>
      <c r="B133" t="s">
        <v>7258</v>
      </c>
      <c r="C133">
        <v>9764.09</v>
      </c>
    </row>
    <row r="134" spans="1:3" x14ac:dyDescent="0.25">
      <c r="A134">
        <v>11205022</v>
      </c>
      <c r="B134" t="s">
        <v>7259</v>
      </c>
      <c r="C134">
        <v>10701.1</v>
      </c>
    </row>
    <row r="135" spans="1:3" x14ac:dyDescent="0.25">
      <c r="A135">
        <v>11205023</v>
      </c>
      <c r="B135" t="s">
        <v>7260</v>
      </c>
      <c r="C135">
        <v>13367.64</v>
      </c>
    </row>
    <row r="136" spans="1:3" x14ac:dyDescent="0.25">
      <c r="A136">
        <v>11205025</v>
      </c>
      <c r="B136" t="s">
        <v>42</v>
      </c>
      <c r="C136">
        <v>2665.83</v>
      </c>
    </row>
    <row r="137" spans="1:3" x14ac:dyDescent="0.25">
      <c r="A137">
        <v>11205030</v>
      </c>
      <c r="B137" t="s">
        <v>43</v>
      </c>
      <c r="C137">
        <v>1999.17</v>
      </c>
    </row>
    <row r="138" spans="1:3" x14ac:dyDescent="0.25">
      <c r="A138">
        <v>11205035</v>
      </c>
      <c r="B138" t="s">
        <v>44</v>
      </c>
      <c r="C138">
        <v>2207.5</v>
      </c>
    </row>
    <row r="139" spans="1:3" x14ac:dyDescent="0.25">
      <c r="A139">
        <v>11205050</v>
      </c>
      <c r="B139" t="s">
        <v>45</v>
      </c>
      <c r="C139">
        <v>2374.17</v>
      </c>
    </row>
    <row r="140" spans="1:3" x14ac:dyDescent="0.25">
      <c r="A140">
        <v>11206030</v>
      </c>
      <c r="B140" t="s">
        <v>46</v>
      </c>
      <c r="C140">
        <v>2832.5</v>
      </c>
    </row>
    <row r="141" spans="1:3" x14ac:dyDescent="0.25">
      <c r="A141">
        <v>11207035</v>
      </c>
      <c r="B141" t="s">
        <v>47</v>
      </c>
      <c r="C141">
        <v>3332.5</v>
      </c>
    </row>
    <row r="142" spans="1:3" x14ac:dyDescent="0.25">
      <c r="A142">
        <v>11208002</v>
      </c>
      <c r="B142" t="s">
        <v>48</v>
      </c>
      <c r="C142">
        <v>3165.83</v>
      </c>
    </row>
    <row r="143" spans="1:3" x14ac:dyDescent="0.25">
      <c r="A143">
        <v>11208003</v>
      </c>
      <c r="B143" t="s">
        <v>49</v>
      </c>
      <c r="C143">
        <v>3249.17</v>
      </c>
    </row>
    <row r="144" spans="1:3" x14ac:dyDescent="0.25">
      <c r="A144">
        <v>11208005</v>
      </c>
      <c r="B144" t="s">
        <v>50</v>
      </c>
      <c r="C144">
        <v>3749.17</v>
      </c>
    </row>
    <row r="145" spans="1:3" x14ac:dyDescent="0.25">
      <c r="A145">
        <v>11208006</v>
      </c>
      <c r="B145" t="s">
        <v>51</v>
      </c>
      <c r="C145">
        <v>3540.83</v>
      </c>
    </row>
    <row r="146" spans="1:3" x14ac:dyDescent="0.25">
      <c r="A146">
        <v>11208007</v>
      </c>
      <c r="B146" t="s">
        <v>52</v>
      </c>
      <c r="C146">
        <v>3999.17</v>
      </c>
    </row>
    <row r="147" spans="1:3" x14ac:dyDescent="0.25">
      <c r="A147">
        <v>11208009</v>
      </c>
      <c r="B147" t="s">
        <v>53</v>
      </c>
      <c r="C147">
        <v>4082.5</v>
      </c>
    </row>
    <row r="148" spans="1:3" x14ac:dyDescent="0.25">
      <c r="A148">
        <v>11208010</v>
      </c>
      <c r="B148" t="s">
        <v>54</v>
      </c>
      <c r="C148">
        <v>3915.83</v>
      </c>
    </row>
    <row r="149" spans="1:3" x14ac:dyDescent="0.25">
      <c r="A149">
        <v>11208011</v>
      </c>
      <c r="B149" t="s">
        <v>55</v>
      </c>
      <c r="C149">
        <v>4165.83</v>
      </c>
    </row>
    <row r="150" spans="1:3" x14ac:dyDescent="0.25">
      <c r="A150">
        <v>11208012</v>
      </c>
      <c r="B150" t="s">
        <v>56</v>
      </c>
      <c r="C150">
        <v>4249.17</v>
      </c>
    </row>
    <row r="151" spans="1:3" x14ac:dyDescent="0.25">
      <c r="A151">
        <v>11208013</v>
      </c>
      <c r="B151" t="s">
        <v>57</v>
      </c>
      <c r="C151">
        <v>5082.5</v>
      </c>
    </row>
    <row r="152" spans="1:3" x14ac:dyDescent="0.25">
      <c r="A152">
        <v>11208014</v>
      </c>
      <c r="B152" t="s">
        <v>58</v>
      </c>
      <c r="C152">
        <v>5332.5</v>
      </c>
    </row>
    <row r="153" spans="1:3" x14ac:dyDescent="0.25">
      <c r="A153">
        <v>11208015</v>
      </c>
      <c r="B153" t="s">
        <v>59</v>
      </c>
      <c r="C153">
        <v>5082.5</v>
      </c>
    </row>
    <row r="154" spans="1:3" x14ac:dyDescent="0.25">
      <c r="A154">
        <v>11208016</v>
      </c>
      <c r="B154" t="s">
        <v>60</v>
      </c>
      <c r="C154">
        <v>4249.17</v>
      </c>
    </row>
    <row r="155" spans="1:3" x14ac:dyDescent="0.25">
      <c r="A155">
        <v>11208017</v>
      </c>
      <c r="B155" t="s">
        <v>61</v>
      </c>
      <c r="C155">
        <v>4749.17</v>
      </c>
    </row>
    <row r="156" spans="1:3" x14ac:dyDescent="0.25">
      <c r="A156">
        <v>11208018</v>
      </c>
      <c r="B156" t="s">
        <v>62</v>
      </c>
      <c r="C156">
        <v>5165.83</v>
      </c>
    </row>
    <row r="157" spans="1:3" x14ac:dyDescent="0.25">
      <c r="A157">
        <v>11208020</v>
      </c>
      <c r="B157" t="s">
        <v>63</v>
      </c>
      <c r="C157">
        <v>2749.17</v>
      </c>
    </row>
    <row r="158" spans="1:3" x14ac:dyDescent="0.25">
      <c r="A158">
        <v>11208025</v>
      </c>
      <c r="B158" t="s">
        <v>64</v>
      </c>
      <c r="C158">
        <v>5082.5</v>
      </c>
    </row>
    <row r="159" spans="1:3" x14ac:dyDescent="0.25">
      <c r="A159">
        <v>11208026</v>
      </c>
      <c r="B159" t="s">
        <v>65</v>
      </c>
      <c r="C159">
        <v>5332.5</v>
      </c>
    </row>
    <row r="160" spans="1:3" x14ac:dyDescent="0.25">
      <c r="A160">
        <v>11208027</v>
      </c>
      <c r="B160" t="s">
        <v>66</v>
      </c>
      <c r="C160">
        <v>4165.83</v>
      </c>
    </row>
    <row r="161" spans="1:3" x14ac:dyDescent="0.25">
      <c r="A161">
        <v>11208028</v>
      </c>
      <c r="B161" t="s">
        <v>67</v>
      </c>
      <c r="C161">
        <v>5832.5</v>
      </c>
    </row>
    <row r="162" spans="1:3" x14ac:dyDescent="0.25">
      <c r="A162">
        <v>11208029</v>
      </c>
      <c r="B162" t="s">
        <v>68</v>
      </c>
      <c r="C162">
        <v>6249.17</v>
      </c>
    </row>
    <row r="163" spans="1:3" x14ac:dyDescent="0.25">
      <c r="A163">
        <v>11208030</v>
      </c>
      <c r="B163" t="s">
        <v>69</v>
      </c>
      <c r="C163">
        <v>4582.5</v>
      </c>
    </row>
    <row r="164" spans="1:3" x14ac:dyDescent="0.25">
      <c r="A164">
        <v>11208031</v>
      </c>
      <c r="B164" t="s">
        <v>70</v>
      </c>
      <c r="C164">
        <v>6749.17</v>
      </c>
    </row>
    <row r="165" spans="1:3" x14ac:dyDescent="0.25">
      <c r="A165">
        <v>11208032</v>
      </c>
      <c r="B165" t="s">
        <v>71</v>
      </c>
      <c r="C165">
        <v>7165.83</v>
      </c>
    </row>
    <row r="166" spans="1:3" x14ac:dyDescent="0.25">
      <c r="A166">
        <v>11208033</v>
      </c>
      <c r="B166" t="s">
        <v>72</v>
      </c>
      <c r="C166">
        <v>5332.5</v>
      </c>
    </row>
    <row r="167" spans="1:3" x14ac:dyDescent="0.25">
      <c r="A167">
        <v>11208034</v>
      </c>
      <c r="B167" t="s">
        <v>73</v>
      </c>
      <c r="C167">
        <v>7165.83</v>
      </c>
    </row>
    <row r="168" spans="1:3" x14ac:dyDescent="0.25">
      <c r="A168">
        <v>11208035</v>
      </c>
      <c r="B168" t="s">
        <v>74</v>
      </c>
      <c r="C168">
        <v>7582.5</v>
      </c>
    </row>
    <row r="169" spans="1:3" x14ac:dyDescent="0.25">
      <c r="A169">
        <v>11208036</v>
      </c>
      <c r="B169" t="s">
        <v>75</v>
      </c>
      <c r="C169">
        <v>7582.5</v>
      </c>
    </row>
    <row r="170" spans="1:3" x14ac:dyDescent="0.25">
      <c r="A170">
        <v>11208037</v>
      </c>
      <c r="B170" t="s">
        <v>76</v>
      </c>
      <c r="C170">
        <v>7999.17</v>
      </c>
    </row>
    <row r="171" spans="1:3" x14ac:dyDescent="0.25">
      <c r="A171">
        <v>11208038</v>
      </c>
      <c r="B171" t="s">
        <v>77</v>
      </c>
      <c r="C171">
        <v>8999.17</v>
      </c>
    </row>
    <row r="172" spans="1:3" x14ac:dyDescent="0.25">
      <c r="A172">
        <v>11208039</v>
      </c>
      <c r="B172" t="s">
        <v>78</v>
      </c>
      <c r="C172">
        <v>9249.17</v>
      </c>
    </row>
    <row r="173" spans="1:3" x14ac:dyDescent="0.25">
      <c r="A173">
        <v>11208040</v>
      </c>
      <c r="B173" t="s">
        <v>79</v>
      </c>
      <c r="C173">
        <v>12083.33</v>
      </c>
    </row>
    <row r="174" spans="1:3" x14ac:dyDescent="0.25">
      <c r="A174">
        <v>11208041</v>
      </c>
      <c r="B174" t="s">
        <v>80</v>
      </c>
      <c r="C174">
        <v>13076.68</v>
      </c>
    </row>
    <row r="175" spans="1:3" x14ac:dyDescent="0.25">
      <c r="A175">
        <v>11208042</v>
      </c>
      <c r="B175" t="s">
        <v>81</v>
      </c>
      <c r="C175">
        <v>14205</v>
      </c>
    </row>
    <row r="176" spans="1:3" x14ac:dyDescent="0.25">
      <c r="A176">
        <v>11208043</v>
      </c>
      <c r="B176" t="s">
        <v>82</v>
      </c>
      <c r="C176">
        <v>15775.83</v>
      </c>
    </row>
    <row r="177" spans="1:3" x14ac:dyDescent="0.25">
      <c r="A177">
        <v>11208044</v>
      </c>
      <c r="B177" t="s">
        <v>83</v>
      </c>
      <c r="C177">
        <v>16786.669999999998</v>
      </c>
    </row>
    <row r="178" spans="1:3" x14ac:dyDescent="0.25">
      <c r="A178">
        <v>11208045</v>
      </c>
      <c r="B178" t="s">
        <v>84</v>
      </c>
      <c r="C178">
        <v>18109.169999999998</v>
      </c>
    </row>
    <row r="179" spans="1:3" x14ac:dyDescent="0.25">
      <c r="A179">
        <v>11208048</v>
      </c>
      <c r="B179" t="s">
        <v>85</v>
      </c>
      <c r="C179">
        <v>14746.67</v>
      </c>
    </row>
    <row r="180" spans="1:3" x14ac:dyDescent="0.25">
      <c r="A180">
        <v>11208050</v>
      </c>
      <c r="B180" t="s">
        <v>86</v>
      </c>
      <c r="C180">
        <v>3415.83</v>
      </c>
    </row>
    <row r="181" spans="1:3" x14ac:dyDescent="0.25">
      <c r="A181">
        <v>11208055</v>
      </c>
      <c r="B181" t="s">
        <v>87</v>
      </c>
      <c r="C181">
        <v>3999.17</v>
      </c>
    </row>
    <row r="182" spans="1:3" x14ac:dyDescent="0.25">
      <c r="A182">
        <v>11208060</v>
      </c>
      <c r="B182" t="s">
        <v>88</v>
      </c>
      <c r="C182">
        <v>3332.5</v>
      </c>
    </row>
    <row r="183" spans="1:3" x14ac:dyDescent="0.25">
      <c r="A183">
        <v>11208061</v>
      </c>
      <c r="B183" t="s">
        <v>89</v>
      </c>
      <c r="C183">
        <v>17050</v>
      </c>
    </row>
    <row r="184" spans="1:3" x14ac:dyDescent="0.25">
      <c r="A184">
        <v>11208063</v>
      </c>
      <c r="B184" t="s">
        <v>90</v>
      </c>
      <c r="C184">
        <v>12258.33</v>
      </c>
    </row>
    <row r="185" spans="1:3" x14ac:dyDescent="0.25">
      <c r="A185">
        <v>11208065</v>
      </c>
      <c r="B185" t="s">
        <v>91</v>
      </c>
      <c r="C185">
        <v>6749.17</v>
      </c>
    </row>
    <row r="186" spans="1:3" x14ac:dyDescent="0.25">
      <c r="A186">
        <v>11208066</v>
      </c>
      <c r="B186" t="s">
        <v>92</v>
      </c>
      <c r="C186">
        <v>6915.83</v>
      </c>
    </row>
    <row r="187" spans="1:3" x14ac:dyDescent="0.25">
      <c r="A187">
        <v>11208067</v>
      </c>
      <c r="B187" t="s">
        <v>93</v>
      </c>
      <c r="C187">
        <v>7999.17</v>
      </c>
    </row>
    <row r="188" spans="1:3" x14ac:dyDescent="0.25">
      <c r="A188">
        <v>11208070</v>
      </c>
      <c r="B188" t="s">
        <v>94</v>
      </c>
      <c r="C188">
        <v>11930.83</v>
      </c>
    </row>
    <row r="189" spans="1:3" x14ac:dyDescent="0.25">
      <c r="A189">
        <v>11208074</v>
      </c>
      <c r="B189" t="s">
        <v>95</v>
      </c>
      <c r="C189">
        <v>14293.33</v>
      </c>
    </row>
    <row r="190" spans="1:3" x14ac:dyDescent="0.25">
      <c r="A190">
        <v>11208075</v>
      </c>
      <c r="B190" t="s">
        <v>96</v>
      </c>
      <c r="C190">
        <v>14423.33</v>
      </c>
    </row>
    <row r="191" spans="1:3" x14ac:dyDescent="0.25">
      <c r="A191">
        <v>11208080</v>
      </c>
      <c r="B191" t="s">
        <v>97</v>
      </c>
      <c r="C191">
        <v>16366.67</v>
      </c>
    </row>
    <row r="192" spans="1:3" x14ac:dyDescent="0.25">
      <c r="A192">
        <v>11208083</v>
      </c>
      <c r="B192" t="s">
        <v>98</v>
      </c>
      <c r="C192">
        <v>9165.83</v>
      </c>
    </row>
    <row r="193" spans="1:3" x14ac:dyDescent="0.25">
      <c r="A193">
        <v>11208084</v>
      </c>
      <c r="B193" t="s">
        <v>99</v>
      </c>
      <c r="C193">
        <v>10499.17</v>
      </c>
    </row>
    <row r="194" spans="1:3" x14ac:dyDescent="0.25">
      <c r="A194">
        <v>11208085</v>
      </c>
      <c r="B194" t="s">
        <v>100</v>
      </c>
      <c r="C194">
        <v>13201.67</v>
      </c>
    </row>
    <row r="195" spans="1:3" x14ac:dyDescent="0.25">
      <c r="A195">
        <v>11208086</v>
      </c>
      <c r="B195" t="s">
        <v>101</v>
      </c>
      <c r="C195">
        <v>15824.17</v>
      </c>
    </row>
    <row r="196" spans="1:3" x14ac:dyDescent="0.25">
      <c r="A196">
        <v>11208087</v>
      </c>
      <c r="B196" t="s">
        <v>102</v>
      </c>
      <c r="C196">
        <v>18213.330000000002</v>
      </c>
    </row>
    <row r="197" spans="1:3" x14ac:dyDescent="0.25">
      <c r="A197">
        <v>11208088</v>
      </c>
      <c r="B197" t="s">
        <v>103</v>
      </c>
      <c r="C197">
        <v>20600</v>
      </c>
    </row>
    <row r="198" spans="1:3" x14ac:dyDescent="0.25">
      <c r="A198">
        <v>11208090</v>
      </c>
      <c r="B198" t="s">
        <v>104</v>
      </c>
      <c r="C198">
        <v>5165.83</v>
      </c>
    </row>
    <row r="199" spans="1:3" x14ac:dyDescent="0.25">
      <c r="A199">
        <v>11208092</v>
      </c>
      <c r="B199" t="s">
        <v>105</v>
      </c>
      <c r="C199">
        <v>6124.17</v>
      </c>
    </row>
    <row r="200" spans="1:3" x14ac:dyDescent="0.25">
      <c r="A200">
        <v>11208094</v>
      </c>
      <c r="B200" t="s">
        <v>106</v>
      </c>
      <c r="C200">
        <v>7082.5</v>
      </c>
    </row>
    <row r="201" spans="1:3" x14ac:dyDescent="0.25">
      <c r="A201">
        <v>11208101</v>
      </c>
      <c r="B201" t="s">
        <v>107</v>
      </c>
      <c r="C201">
        <v>2915.83</v>
      </c>
    </row>
    <row r="202" spans="1:3" x14ac:dyDescent="0.25">
      <c r="A202">
        <v>11208102</v>
      </c>
      <c r="B202" t="s">
        <v>108</v>
      </c>
      <c r="C202">
        <v>3082.5</v>
      </c>
    </row>
    <row r="203" spans="1:3" x14ac:dyDescent="0.25">
      <c r="A203">
        <v>11208103</v>
      </c>
      <c r="B203" t="s">
        <v>109</v>
      </c>
      <c r="C203">
        <v>3332.5</v>
      </c>
    </row>
    <row r="204" spans="1:3" x14ac:dyDescent="0.25">
      <c r="A204">
        <v>11208104</v>
      </c>
      <c r="B204" t="s">
        <v>110</v>
      </c>
      <c r="C204">
        <v>3332.5</v>
      </c>
    </row>
    <row r="205" spans="1:3" x14ac:dyDescent="0.25">
      <c r="A205">
        <v>11208105</v>
      </c>
      <c r="B205" t="s">
        <v>111</v>
      </c>
      <c r="C205">
        <v>3874.17</v>
      </c>
    </row>
    <row r="206" spans="1:3" x14ac:dyDescent="0.25">
      <c r="A206">
        <v>11208185</v>
      </c>
      <c r="B206" t="s">
        <v>112</v>
      </c>
      <c r="C206">
        <v>11540.83</v>
      </c>
    </row>
    <row r="207" spans="1:3" x14ac:dyDescent="0.25">
      <c r="A207">
        <v>11208201</v>
      </c>
      <c r="B207" t="s">
        <v>113</v>
      </c>
      <c r="C207">
        <v>3332.5</v>
      </c>
    </row>
    <row r="208" spans="1:3" x14ac:dyDescent="0.25">
      <c r="A208">
        <v>11208202</v>
      </c>
      <c r="B208" t="s">
        <v>114</v>
      </c>
      <c r="C208">
        <v>3832.5</v>
      </c>
    </row>
    <row r="209" spans="1:3" x14ac:dyDescent="0.25">
      <c r="A209">
        <v>11208203</v>
      </c>
      <c r="B209" t="s">
        <v>115</v>
      </c>
      <c r="C209">
        <v>4165.83</v>
      </c>
    </row>
    <row r="210" spans="1:3" x14ac:dyDescent="0.25">
      <c r="A210">
        <v>11208204</v>
      </c>
      <c r="B210" t="s">
        <v>116</v>
      </c>
      <c r="C210">
        <v>4582.5</v>
      </c>
    </row>
    <row r="211" spans="1:3" x14ac:dyDescent="0.25">
      <c r="A211">
        <v>11208205</v>
      </c>
      <c r="B211" t="s">
        <v>117</v>
      </c>
      <c r="C211">
        <v>5415.83</v>
      </c>
    </row>
    <row r="212" spans="1:3" x14ac:dyDescent="0.25">
      <c r="A212">
        <v>11208600</v>
      </c>
      <c r="B212" t="s">
        <v>118</v>
      </c>
      <c r="C212">
        <v>13574.17</v>
      </c>
    </row>
    <row r="213" spans="1:3" x14ac:dyDescent="0.25">
      <c r="A213">
        <v>11208690</v>
      </c>
      <c r="B213" t="s">
        <v>119</v>
      </c>
      <c r="C213">
        <v>15788.33</v>
      </c>
    </row>
    <row r="214" spans="1:3" x14ac:dyDescent="0.25">
      <c r="A214">
        <v>11208700</v>
      </c>
      <c r="B214" t="s">
        <v>120</v>
      </c>
      <c r="C214">
        <v>18250.830000000002</v>
      </c>
    </row>
    <row r="215" spans="1:3" x14ac:dyDescent="0.25">
      <c r="A215">
        <v>11252011</v>
      </c>
      <c r="B215" t="s">
        <v>121</v>
      </c>
      <c r="C215">
        <v>2540.83</v>
      </c>
    </row>
    <row r="216" spans="1:3" x14ac:dyDescent="0.25">
      <c r="A216">
        <v>11252015</v>
      </c>
      <c r="B216" t="s">
        <v>122</v>
      </c>
      <c r="C216">
        <v>3040.83</v>
      </c>
    </row>
    <row r="217" spans="1:3" x14ac:dyDescent="0.25">
      <c r="A217">
        <v>11252030</v>
      </c>
      <c r="B217" t="s">
        <v>123</v>
      </c>
      <c r="C217">
        <v>1832.5</v>
      </c>
    </row>
    <row r="218" spans="1:3" x14ac:dyDescent="0.25">
      <c r="A218">
        <v>11252035</v>
      </c>
      <c r="B218" t="s">
        <v>124</v>
      </c>
      <c r="C218">
        <v>2124.17</v>
      </c>
    </row>
    <row r="219" spans="1:3" x14ac:dyDescent="0.25">
      <c r="A219">
        <v>11252050</v>
      </c>
      <c r="B219" t="s">
        <v>125</v>
      </c>
      <c r="C219">
        <v>2415.83</v>
      </c>
    </row>
    <row r="220" spans="1:3" x14ac:dyDescent="0.25">
      <c r="A220">
        <v>11506030</v>
      </c>
      <c r="B220" t="s">
        <v>126</v>
      </c>
      <c r="C220">
        <v>10115.83</v>
      </c>
    </row>
    <row r="221" spans="1:3" x14ac:dyDescent="0.25">
      <c r="A221">
        <v>11507035</v>
      </c>
      <c r="B221" t="s">
        <v>127</v>
      </c>
      <c r="C221">
        <v>12705.83</v>
      </c>
    </row>
    <row r="222" spans="1:3" x14ac:dyDescent="0.25">
      <c r="A222">
        <v>11508040</v>
      </c>
      <c r="B222" t="s">
        <v>128</v>
      </c>
      <c r="C222">
        <v>13478.33</v>
      </c>
    </row>
    <row r="223" spans="1:3" x14ac:dyDescent="0.25">
      <c r="A223">
        <v>12100400</v>
      </c>
      <c r="B223" t="s">
        <v>6741</v>
      </c>
      <c r="C223">
        <v>907.5</v>
      </c>
    </row>
    <row r="224" spans="1:3" x14ac:dyDescent="0.25">
      <c r="A224">
        <v>12100450</v>
      </c>
      <c r="B224" t="s">
        <v>6742</v>
      </c>
      <c r="C224">
        <v>1129.17</v>
      </c>
    </row>
    <row r="225" spans="1:3" x14ac:dyDescent="0.25">
      <c r="A225">
        <v>12100463</v>
      </c>
      <c r="B225" t="s">
        <v>129</v>
      </c>
      <c r="C225">
        <v>615.83000000000004</v>
      </c>
    </row>
    <row r="226" spans="1:3" x14ac:dyDescent="0.25">
      <c r="A226">
        <v>12100500</v>
      </c>
      <c r="B226" t="s">
        <v>6743</v>
      </c>
      <c r="C226">
        <v>1465.83</v>
      </c>
    </row>
    <row r="227" spans="1:3" x14ac:dyDescent="0.25">
      <c r="A227">
        <v>12100555</v>
      </c>
      <c r="B227" t="s">
        <v>130</v>
      </c>
      <c r="C227">
        <v>926.65</v>
      </c>
    </row>
    <row r="228" spans="1:3" x14ac:dyDescent="0.25">
      <c r="A228">
        <v>12100556</v>
      </c>
      <c r="B228" t="s">
        <v>131</v>
      </c>
      <c r="C228">
        <v>803.43</v>
      </c>
    </row>
    <row r="229" spans="1:3" x14ac:dyDescent="0.25">
      <c r="A229">
        <v>12100557</v>
      </c>
      <c r="B229" t="s">
        <v>132</v>
      </c>
      <c r="C229">
        <v>1040.83</v>
      </c>
    </row>
    <row r="230" spans="1:3" x14ac:dyDescent="0.25">
      <c r="A230">
        <v>12100563</v>
      </c>
      <c r="B230" t="s">
        <v>133</v>
      </c>
      <c r="C230">
        <v>540</v>
      </c>
    </row>
    <row r="231" spans="1:3" x14ac:dyDescent="0.25">
      <c r="A231">
        <v>12100564</v>
      </c>
      <c r="B231" t="s">
        <v>134</v>
      </c>
      <c r="C231">
        <v>540.83000000000004</v>
      </c>
    </row>
    <row r="232" spans="1:3" x14ac:dyDescent="0.25">
      <c r="A232">
        <v>12100565</v>
      </c>
      <c r="B232" t="s">
        <v>135</v>
      </c>
      <c r="C232">
        <v>582.5</v>
      </c>
    </row>
    <row r="233" spans="1:3" x14ac:dyDescent="0.25">
      <c r="A233">
        <v>12100566</v>
      </c>
      <c r="B233" t="s">
        <v>136</v>
      </c>
      <c r="C233">
        <v>624.16999999999996</v>
      </c>
    </row>
    <row r="234" spans="1:3" x14ac:dyDescent="0.25">
      <c r="A234">
        <v>12100567</v>
      </c>
      <c r="B234" t="s">
        <v>137</v>
      </c>
      <c r="C234">
        <v>699.17</v>
      </c>
    </row>
    <row r="235" spans="1:3" x14ac:dyDescent="0.25">
      <c r="A235">
        <v>12100568</v>
      </c>
      <c r="B235" t="s">
        <v>138</v>
      </c>
      <c r="C235">
        <v>749.17</v>
      </c>
    </row>
    <row r="236" spans="1:3" x14ac:dyDescent="0.25">
      <c r="A236">
        <v>12100569</v>
      </c>
      <c r="B236" t="s">
        <v>139</v>
      </c>
      <c r="C236">
        <v>749.17</v>
      </c>
    </row>
    <row r="237" spans="1:3" x14ac:dyDescent="0.25">
      <c r="A237">
        <v>12100570</v>
      </c>
      <c r="B237" t="s">
        <v>140</v>
      </c>
      <c r="C237">
        <v>890.83</v>
      </c>
    </row>
    <row r="238" spans="1:3" x14ac:dyDescent="0.25">
      <c r="A238">
        <v>12100571</v>
      </c>
      <c r="B238" t="s">
        <v>141</v>
      </c>
      <c r="C238">
        <v>999.17</v>
      </c>
    </row>
    <row r="239" spans="1:3" x14ac:dyDescent="0.25">
      <c r="A239">
        <v>12100572</v>
      </c>
      <c r="B239" t="s">
        <v>142</v>
      </c>
      <c r="C239">
        <v>1215.83</v>
      </c>
    </row>
    <row r="240" spans="1:3" x14ac:dyDescent="0.25">
      <c r="A240">
        <v>12100573</v>
      </c>
      <c r="B240" t="s">
        <v>143</v>
      </c>
      <c r="C240">
        <v>1440.83</v>
      </c>
    </row>
    <row r="241" spans="1:3" x14ac:dyDescent="0.25">
      <c r="A241">
        <v>12100574</v>
      </c>
      <c r="B241" t="s">
        <v>144</v>
      </c>
      <c r="C241">
        <v>857.5</v>
      </c>
    </row>
    <row r="242" spans="1:3" x14ac:dyDescent="0.25">
      <c r="A242">
        <v>12100575</v>
      </c>
      <c r="B242" t="s">
        <v>145</v>
      </c>
      <c r="C242">
        <v>1032.5</v>
      </c>
    </row>
    <row r="243" spans="1:3" x14ac:dyDescent="0.25">
      <c r="A243">
        <v>12100576</v>
      </c>
      <c r="B243" t="s">
        <v>146</v>
      </c>
      <c r="C243">
        <v>1157.5</v>
      </c>
    </row>
    <row r="244" spans="1:3" x14ac:dyDescent="0.25">
      <c r="A244">
        <v>12100577</v>
      </c>
      <c r="B244" t="s">
        <v>147</v>
      </c>
      <c r="C244">
        <v>1332.5</v>
      </c>
    </row>
    <row r="245" spans="1:3" x14ac:dyDescent="0.25">
      <c r="A245">
        <v>12100578</v>
      </c>
      <c r="B245" t="s">
        <v>148</v>
      </c>
      <c r="C245">
        <v>1507.5</v>
      </c>
    </row>
    <row r="246" spans="1:3" x14ac:dyDescent="0.25">
      <c r="A246">
        <v>12100579</v>
      </c>
      <c r="B246" t="s">
        <v>149</v>
      </c>
      <c r="C246">
        <v>1749.17</v>
      </c>
    </row>
    <row r="247" spans="1:3" x14ac:dyDescent="0.25">
      <c r="A247">
        <v>12100699</v>
      </c>
      <c r="B247" t="s">
        <v>150</v>
      </c>
      <c r="C247">
        <v>1749.17</v>
      </c>
    </row>
    <row r="248" spans="1:3" x14ac:dyDescent="0.25">
      <c r="A248">
        <v>12100700</v>
      </c>
      <c r="B248" t="s">
        <v>151</v>
      </c>
      <c r="C248">
        <v>2749.17</v>
      </c>
    </row>
    <row r="249" spans="1:3" x14ac:dyDescent="0.25">
      <c r="A249">
        <v>12100702</v>
      </c>
      <c r="B249" t="s">
        <v>152</v>
      </c>
      <c r="C249">
        <v>2957.5</v>
      </c>
    </row>
    <row r="250" spans="1:3" x14ac:dyDescent="0.25">
      <c r="A250">
        <v>12100703</v>
      </c>
      <c r="B250" t="s">
        <v>153</v>
      </c>
      <c r="C250">
        <v>2665.83</v>
      </c>
    </row>
    <row r="251" spans="1:3" x14ac:dyDescent="0.25">
      <c r="A251">
        <v>12100704</v>
      </c>
      <c r="B251" t="s">
        <v>154</v>
      </c>
      <c r="C251">
        <v>749.17</v>
      </c>
    </row>
    <row r="252" spans="1:3" x14ac:dyDescent="0.25">
      <c r="A252">
        <v>12100705</v>
      </c>
      <c r="B252" t="s">
        <v>6744</v>
      </c>
      <c r="C252">
        <v>3749.17</v>
      </c>
    </row>
    <row r="253" spans="1:3" x14ac:dyDescent="0.25">
      <c r="A253">
        <v>12100706</v>
      </c>
      <c r="B253" t="s">
        <v>155</v>
      </c>
      <c r="C253">
        <v>3415.83</v>
      </c>
    </row>
    <row r="254" spans="1:3" x14ac:dyDescent="0.25">
      <c r="A254">
        <v>12100707</v>
      </c>
      <c r="B254" t="s">
        <v>156</v>
      </c>
      <c r="C254">
        <v>790.83</v>
      </c>
    </row>
    <row r="255" spans="1:3" x14ac:dyDescent="0.25">
      <c r="A255">
        <v>12100711</v>
      </c>
      <c r="B255" t="s">
        <v>157</v>
      </c>
      <c r="C255">
        <v>368.21</v>
      </c>
    </row>
    <row r="256" spans="1:3" x14ac:dyDescent="0.25">
      <c r="A256">
        <v>12100713</v>
      </c>
      <c r="B256" t="s">
        <v>158</v>
      </c>
      <c r="C256">
        <v>542.29999999999995</v>
      </c>
    </row>
    <row r="257" spans="1:3" x14ac:dyDescent="0.25">
      <c r="A257">
        <v>12100714</v>
      </c>
      <c r="B257" t="s">
        <v>159</v>
      </c>
      <c r="C257">
        <v>515.74</v>
      </c>
    </row>
    <row r="258" spans="1:3" x14ac:dyDescent="0.25">
      <c r="A258">
        <v>12100715</v>
      </c>
      <c r="B258" t="s">
        <v>160</v>
      </c>
      <c r="C258">
        <v>957.09</v>
      </c>
    </row>
    <row r="259" spans="1:3" x14ac:dyDescent="0.25">
      <c r="A259">
        <v>12100716</v>
      </c>
      <c r="B259" t="s">
        <v>161</v>
      </c>
      <c r="C259">
        <v>75.760000000000005</v>
      </c>
    </row>
    <row r="260" spans="1:3" x14ac:dyDescent="0.25">
      <c r="A260">
        <v>12100717</v>
      </c>
      <c r="B260" t="s">
        <v>162</v>
      </c>
      <c r="C260">
        <v>137.4</v>
      </c>
    </row>
    <row r="261" spans="1:3" x14ac:dyDescent="0.25">
      <c r="A261">
        <v>12100718</v>
      </c>
      <c r="B261" t="s">
        <v>163</v>
      </c>
      <c r="C261">
        <v>149.16999999999999</v>
      </c>
    </row>
    <row r="262" spans="1:3" x14ac:dyDescent="0.25">
      <c r="A262">
        <v>12100719</v>
      </c>
      <c r="B262" t="s">
        <v>164</v>
      </c>
      <c r="C262">
        <v>224.17</v>
      </c>
    </row>
    <row r="263" spans="1:3" x14ac:dyDescent="0.25">
      <c r="A263">
        <v>12100721</v>
      </c>
      <c r="B263" t="s">
        <v>165</v>
      </c>
      <c r="C263">
        <v>3999.17</v>
      </c>
    </row>
    <row r="264" spans="1:3" x14ac:dyDescent="0.25">
      <c r="A264">
        <v>12100722</v>
      </c>
      <c r="B264" t="s">
        <v>166</v>
      </c>
      <c r="C264">
        <v>3933.37</v>
      </c>
    </row>
    <row r="265" spans="1:3" x14ac:dyDescent="0.25">
      <c r="A265">
        <v>12100724</v>
      </c>
      <c r="B265" t="s">
        <v>167</v>
      </c>
      <c r="C265">
        <v>4999.17</v>
      </c>
    </row>
    <row r="266" spans="1:3" x14ac:dyDescent="0.25">
      <c r="A266">
        <v>12100725</v>
      </c>
      <c r="B266" t="s">
        <v>168</v>
      </c>
      <c r="C266">
        <v>4999.17</v>
      </c>
    </row>
    <row r="267" spans="1:3" x14ac:dyDescent="0.25">
      <c r="A267">
        <v>12100732</v>
      </c>
      <c r="B267" t="s">
        <v>169</v>
      </c>
      <c r="C267">
        <v>265.83</v>
      </c>
    </row>
    <row r="268" spans="1:3" x14ac:dyDescent="0.25">
      <c r="A268">
        <v>12100733</v>
      </c>
      <c r="B268" t="s">
        <v>170</v>
      </c>
      <c r="C268">
        <v>324.17</v>
      </c>
    </row>
    <row r="269" spans="1:3" x14ac:dyDescent="0.25">
      <c r="A269">
        <v>12100735</v>
      </c>
      <c r="B269" t="s">
        <v>171</v>
      </c>
      <c r="C269">
        <v>115.83</v>
      </c>
    </row>
    <row r="270" spans="1:3" x14ac:dyDescent="0.25">
      <c r="A270">
        <v>12100790</v>
      </c>
      <c r="B270" t="s">
        <v>172</v>
      </c>
      <c r="C270">
        <v>25.2</v>
      </c>
    </row>
    <row r="271" spans="1:3" x14ac:dyDescent="0.25">
      <c r="A271">
        <v>12100863</v>
      </c>
      <c r="B271" t="s">
        <v>6745</v>
      </c>
      <c r="C271">
        <v>1890.83</v>
      </c>
    </row>
    <row r="272" spans="1:3" x14ac:dyDescent="0.25">
      <c r="A272">
        <v>12100865</v>
      </c>
      <c r="B272" t="s">
        <v>6746</v>
      </c>
      <c r="C272">
        <v>2249.17</v>
      </c>
    </row>
    <row r="273" spans="1:3" x14ac:dyDescent="0.25">
      <c r="A273">
        <v>12100866</v>
      </c>
      <c r="B273" t="s">
        <v>6747</v>
      </c>
      <c r="C273">
        <v>2574.17</v>
      </c>
    </row>
    <row r="274" spans="1:3" x14ac:dyDescent="0.25">
      <c r="A274">
        <v>12100867</v>
      </c>
      <c r="B274" t="s">
        <v>6748</v>
      </c>
      <c r="C274">
        <v>2815.83</v>
      </c>
    </row>
    <row r="275" spans="1:3" x14ac:dyDescent="0.25">
      <c r="A275">
        <v>12100868</v>
      </c>
      <c r="B275" t="s">
        <v>6749</v>
      </c>
      <c r="C275">
        <v>3124.17</v>
      </c>
    </row>
    <row r="276" spans="1:3" x14ac:dyDescent="0.25">
      <c r="A276">
        <v>12100869</v>
      </c>
      <c r="B276" t="s">
        <v>6750</v>
      </c>
      <c r="C276">
        <v>3832.5</v>
      </c>
    </row>
    <row r="277" spans="1:3" x14ac:dyDescent="0.25">
      <c r="A277">
        <v>12100870</v>
      </c>
      <c r="B277" t="s">
        <v>6751</v>
      </c>
      <c r="C277">
        <v>3832.5</v>
      </c>
    </row>
    <row r="278" spans="1:3" x14ac:dyDescent="0.25">
      <c r="A278">
        <v>12100871</v>
      </c>
      <c r="B278" t="s">
        <v>6752</v>
      </c>
      <c r="C278">
        <v>4374.17</v>
      </c>
    </row>
    <row r="279" spans="1:3" x14ac:dyDescent="0.25">
      <c r="A279">
        <v>12100888</v>
      </c>
      <c r="B279" t="s">
        <v>173</v>
      </c>
      <c r="C279">
        <v>795.55</v>
      </c>
    </row>
    <row r="280" spans="1:3" x14ac:dyDescent="0.25">
      <c r="A280">
        <v>12100890</v>
      </c>
      <c r="B280" t="s">
        <v>174</v>
      </c>
      <c r="C280">
        <v>917.2</v>
      </c>
    </row>
    <row r="281" spans="1:3" x14ac:dyDescent="0.25">
      <c r="A281">
        <v>12100900</v>
      </c>
      <c r="B281" t="s">
        <v>175</v>
      </c>
      <c r="C281">
        <v>0</v>
      </c>
    </row>
    <row r="282" spans="1:3" x14ac:dyDescent="0.25">
      <c r="A282">
        <v>12100905</v>
      </c>
      <c r="B282" t="s">
        <v>6753</v>
      </c>
      <c r="C282">
        <v>2624.17</v>
      </c>
    </row>
    <row r="283" spans="1:3" x14ac:dyDescent="0.25">
      <c r="A283">
        <v>12100906</v>
      </c>
      <c r="B283" t="s">
        <v>6754</v>
      </c>
      <c r="C283">
        <v>3190.83</v>
      </c>
    </row>
    <row r="284" spans="1:3" x14ac:dyDescent="0.25">
      <c r="A284">
        <v>12100907</v>
      </c>
      <c r="B284" t="s">
        <v>6755</v>
      </c>
      <c r="C284">
        <v>3915.83</v>
      </c>
    </row>
    <row r="285" spans="1:3" x14ac:dyDescent="0.25">
      <c r="A285">
        <v>12101510</v>
      </c>
      <c r="B285" t="s">
        <v>176</v>
      </c>
      <c r="C285">
        <v>332.5</v>
      </c>
    </row>
    <row r="286" spans="1:3" x14ac:dyDescent="0.25">
      <c r="A286">
        <v>12101511</v>
      </c>
      <c r="B286" t="s">
        <v>177</v>
      </c>
      <c r="C286">
        <v>440.83</v>
      </c>
    </row>
    <row r="287" spans="1:3" x14ac:dyDescent="0.25">
      <c r="A287">
        <v>12101512</v>
      </c>
      <c r="B287" t="s">
        <v>178</v>
      </c>
      <c r="C287">
        <v>465.83</v>
      </c>
    </row>
    <row r="288" spans="1:3" x14ac:dyDescent="0.25">
      <c r="A288">
        <v>12101513</v>
      </c>
      <c r="B288" t="s">
        <v>179</v>
      </c>
      <c r="C288">
        <v>540.83000000000004</v>
      </c>
    </row>
    <row r="289" spans="1:3" x14ac:dyDescent="0.25">
      <c r="A289">
        <v>12101801</v>
      </c>
      <c r="B289" t="s">
        <v>6756</v>
      </c>
      <c r="C289">
        <v>349.17</v>
      </c>
    </row>
    <row r="290" spans="1:3" x14ac:dyDescent="0.25">
      <c r="A290">
        <v>12101802</v>
      </c>
      <c r="B290" t="s">
        <v>6757</v>
      </c>
      <c r="C290">
        <v>432.5</v>
      </c>
    </row>
    <row r="291" spans="1:3" x14ac:dyDescent="0.25">
      <c r="A291">
        <v>12101803</v>
      </c>
      <c r="B291" t="s">
        <v>6758</v>
      </c>
      <c r="C291">
        <v>290.83</v>
      </c>
    </row>
    <row r="292" spans="1:3" x14ac:dyDescent="0.25">
      <c r="A292">
        <v>12101804</v>
      </c>
      <c r="B292" t="s">
        <v>6759</v>
      </c>
      <c r="C292">
        <v>415.83</v>
      </c>
    </row>
    <row r="293" spans="1:3" x14ac:dyDescent="0.25">
      <c r="A293">
        <v>12101805</v>
      </c>
      <c r="B293" t="s">
        <v>6760</v>
      </c>
      <c r="C293">
        <v>482.5</v>
      </c>
    </row>
    <row r="294" spans="1:3" x14ac:dyDescent="0.25">
      <c r="A294">
        <v>12102008</v>
      </c>
      <c r="B294" t="s">
        <v>180</v>
      </c>
      <c r="C294">
        <v>1365.83</v>
      </c>
    </row>
    <row r="295" spans="1:3" x14ac:dyDescent="0.25">
      <c r="A295">
        <v>12102009</v>
      </c>
      <c r="B295" t="s">
        <v>181</v>
      </c>
      <c r="C295">
        <v>932.5</v>
      </c>
    </row>
    <row r="296" spans="1:3" x14ac:dyDescent="0.25">
      <c r="A296">
        <v>12102186</v>
      </c>
      <c r="B296" t="s">
        <v>182</v>
      </c>
      <c r="C296">
        <v>1140.83</v>
      </c>
    </row>
    <row r="297" spans="1:3" x14ac:dyDescent="0.25">
      <c r="A297">
        <v>12102206</v>
      </c>
      <c r="B297" t="s">
        <v>183</v>
      </c>
      <c r="C297">
        <v>915.83</v>
      </c>
    </row>
    <row r="298" spans="1:3" x14ac:dyDescent="0.25">
      <c r="A298">
        <v>12102207</v>
      </c>
      <c r="B298" t="s">
        <v>184</v>
      </c>
      <c r="C298">
        <v>1224.17</v>
      </c>
    </row>
    <row r="299" spans="1:3" x14ac:dyDescent="0.25">
      <c r="A299">
        <v>12102208</v>
      </c>
      <c r="B299" t="s">
        <v>185</v>
      </c>
      <c r="C299">
        <v>1107.5</v>
      </c>
    </row>
    <row r="300" spans="1:3" x14ac:dyDescent="0.25">
      <c r="A300">
        <v>12102209</v>
      </c>
      <c r="B300" t="s">
        <v>186</v>
      </c>
      <c r="C300">
        <v>1365.83</v>
      </c>
    </row>
    <row r="301" spans="1:3" x14ac:dyDescent="0.25">
      <c r="A301">
        <v>12102350</v>
      </c>
      <c r="B301" t="s">
        <v>6761</v>
      </c>
      <c r="C301">
        <v>799.17</v>
      </c>
    </row>
    <row r="302" spans="1:3" x14ac:dyDescent="0.25">
      <c r="A302">
        <v>12103009</v>
      </c>
      <c r="B302" t="s">
        <v>187</v>
      </c>
      <c r="C302">
        <v>1024.17</v>
      </c>
    </row>
    <row r="303" spans="1:3" x14ac:dyDescent="0.25">
      <c r="A303">
        <v>12103045</v>
      </c>
      <c r="B303" t="s">
        <v>188</v>
      </c>
      <c r="C303">
        <v>774.17</v>
      </c>
    </row>
    <row r="304" spans="1:3" x14ac:dyDescent="0.25">
      <c r="A304">
        <v>12103050</v>
      </c>
      <c r="B304" t="s">
        <v>189</v>
      </c>
      <c r="C304">
        <v>999.17</v>
      </c>
    </row>
    <row r="305" spans="1:3" x14ac:dyDescent="0.25">
      <c r="A305">
        <v>12103052</v>
      </c>
      <c r="B305" t="s">
        <v>190</v>
      </c>
      <c r="C305">
        <v>1332.5</v>
      </c>
    </row>
    <row r="306" spans="1:3" x14ac:dyDescent="0.25">
      <c r="A306">
        <v>12103054</v>
      </c>
      <c r="B306" t="s">
        <v>191</v>
      </c>
      <c r="C306">
        <v>1349.6</v>
      </c>
    </row>
    <row r="307" spans="1:3" x14ac:dyDescent="0.25">
      <c r="A307">
        <v>12103055</v>
      </c>
      <c r="B307" t="s">
        <v>192</v>
      </c>
      <c r="C307">
        <v>1015.83</v>
      </c>
    </row>
    <row r="308" spans="1:3" x14ac:dyDescent="0.25">
      <c r="A308">
        <v>12103058</v>
      </c>
      <c r="B308" t="s">
        <v>193</v>
      </c>
      <c r="C308">
        <v>1254.8</v>
      </c>
    </row>
    <row r="309" spans="1:3" x14ac:dyDescent="0.25">
      <c r="A309">
        <v>12103059</v>
      </c>
      <c r="B309" t="s">
        <v>194</v>
      </c>
      <c r="C309">
        <v>1437.74</v>
      </c>
    </row>
    <row r="310" spans="1:3" x14ac:dyDescent="0.25">
      <c r="A310">
        <v>12103060</v>
      </c>
      <c r="B310" t="s">
        <v>195</v>
      </c>
      <c r="C310">
        <v>1332.5</v>
      </c>
    </row>
    <row r="311" spans="1:3" x14ac:dyDescent="0.25">
      <c r="A311">
        <v>12103062</v>
      </c>
      <c r="B311" t="s">
        <v>196</v>
      </c>
      <c r="C311">
        <v>1687.2</v>
      </c>
    </row>
    <row r="312" spans="1:3" x14ac:dyDescent="0.25">
      <c r="A312">
        <v>12103088</v>
      </c>
      <c r="B312" t="s">
        <v>197</v>
      </c>
      <c r="C312">
        <v>931.2</v>
      </c>
    </row>
    <row r="313" spans="1:3" x14ac:dyDescent="0.25">
      <c r="A313">
        <v>12104300</v>
      </c>
      <c r="B313" t="s">
        <v>6762</v>
      </c>
      <c r="C313">
        <v>982.5</v>
      </c>
    </row>
    <row r="314" spans="1:3" x14ac:dyDescent="0.25">
      <c r="A314">
        <v>12104304</v>
      </c>
      <c r="B314" t="s">
        <v>6763</v>
      </c>
      <c r="C314">
        <v>1565.83</v>
      </c>
    </row>
    <row r="315" spans="1:3" x14ac:dyDescent="0.25">
      <c r="A315">
        <v>12104305</v>
      </c>
      <c r="B315" t="s">
        <v>6764</v>
      </c>
      <c r="C315">
        <v>1249.17</v>
      </c>
    </row>
    <row r="316" spans="1:3" x14ac:dyDescent="0.25">
      <c r="A316">
        <v>12104308</v>
      </c>
      <c r="B316" t="s">
        <v>6765</v>
      </c>
      <c r="C316">
        <v>1949.17</v>
      </c>
    </row>
    <row r="317" spans="1:3" x14ac:dyDescent="0.25">
      <c r="A317">
        <v>12104309</v>
      </c>
      <c r="B317" t="s">
        <v>6766</v>
      </c>
      <c r="C317">
        <v>1582.5</v>
      </c>
    </row>
    <row r="318" spans="1:3" x14ac:dyDescent="0.25">
      <c r="A318">
        <v>12104310</v>
      </c>
      <c r="B318" t="s">
        <v>6767</v>
      </c>
      <c r="C318">
        <v>1149.17</v>
      </c>
    </row>
    <row r="319" spans="1:3" x14ac:dyDescent="0.25">
      <c r="A319">
        <v>12104312</v>
      </c>
      <c r="B319" t="s">
        <v>6768</v>
      </c>
      <c r="C319">
        <v>1382.5</v>
      </c>
    </row>
    <row r="320" spans="1:3" x14ac:dyDescent="0.25">
      <c r="A320">
        <v>12104325</v>
      </c>
      <c r="B320" t="s">
        <v>198</v>
      </c>
      <c r="C320">
        <v>1190.2</v>
      </c>
    </row>
    <row r="321" spans="1:3" x14ac:dyDescent="0.25">
      <c r="A321">
        <v>12104330</v>
      </c>
      <c r="B321" t="s">
        <v>199</v>
      </c>
      <c r="C321">
        <v>936.8</v>
      </c>
    </row>
    <row r="322" spans="1:3" x14ac:dyDescent="0.25">
      <c r="A322">
        <v>12104335</v>
      </c>
      <c r="B322" t="s">
        <v>200</v>
      </c>
      <c r="C322">
        <v>955.6</v>
      </c>
    </row>
    <row r="323" spans="1:3" x14ac:dyDescent="0.25">
      <c r="A323">
        <v>12104339</v>
      </c>
      <c r="B323" t="s">
        <v>201</v>
      </c>
      <c r="C323">
        <v>1030.5999999999999</v>
      </c>
    </row>
    <row r="324" spans="1:3" x14ac:dyDescent="0.25">
      <c r="A324">
        <v>12104350</v>
      </c>
      <c r="B324" t="s">
        <v>6769</v>
      </c>
      <c r="C324">
        <v>915.83</v>
      </c>
    </row>
    <row r="325" spans="1:3" x14ac:dyDescent="0.25">
      <c r="A325">
        <v>12104564</v>
      </c>
      <c r="B325" t="s">
        <v>202</v>
      </c>
      <c r="C325">
        <v>744.17</v>
      </c>
    </row>
    <row r="326" spans="1:3" x14ac:dyDescent="0.25">
      <c r="A326">
        <v>12105050</v>
      </c>
      <c r="B326" t="s">
        <v>203</v>
      </c>
      <c r="C326">
        <v>282.5</v>
      </c>
    </row>
    <row r="327" spans="1:3" x14ac:dyDescent="0.25">
      <c r="A327">
        <v>12105055</v>
      </c>
      <c r="B327" t="s">
        <v>204</v>
      </c>
      <c r="C327">
        <v>516.25</v>
      </c>
    </row>
    <row r="328" spans="1:3" x14ac:dyDescent="0.25">
      <c r="A328">
        <v>12105060</v>
      </c>
      <c r="B328" t="s">
        <v>205</v>
      </c>
      <c r="C328">
        <v>349.17</v>
      </c>
    </row>
    <row r="329" spans="1:3" x14ac:dyDescent="0.25">
      <c r="A329">
        <v>12105070</v>
      </c>
      <c r="B329" t="s">
        <v>206</v>
      </c>
      <c r="C329">
        <v>482.5</v>
      </c>
    </row>
    <row r="330" spans="1:3" x14ac:dyDescent="0.25">
      <c r="A330">
        <v>12105080</v>
      </c>
      <c r="B330" t="s">
        <v>207</v>
      </c>
      <c r="C330">
        <v>499.17</v>
      </c>
    </row>
    <row r="331" spans="1:3" x14ac:dyDescent="0.25">
      <c r="A331">
        <v>12105090</v>
      </c>
      <c r="B331" t="s">
        <v>208</v>
      </c>
      <c r="C331">
        <v>615.83000000000004</v>
      </c>
    </row>
    <row r="332" spans="1:3" x14ac:dyDescent="0.25">
      <c r="A332">
        <v>12105150</v>
      </c>
      <c r="B332" t="s">
        <v>209</v>
      </c>
      <c r="C332">
        <v>290.83</v>
      </c>
    </row>
    <row r="333" spans="1:3" x14ac:dyDescent="0.25">
      <c r="A333">
        <v>12105155</v>
      </c>
      <c r="B333" t="s">
        <v>210</v>
      </c>
      <c r="C333">
        <v>854</v>
      </c>
    </row>
    <row r="334" spans="1:3" x14ac:dyDescent="0.25">
      <c r="A334">
        <v>12105160</v>
      </c>
      <c r="B334" t="s">
        <v>211</v>
      </c>
      <c r="C334">
        <v>390.83</v>
      </c>
    </row>
    <row r="335" spans="1:3" x14ac:dyDescent="0.25">
      <c r="A335">
        <v>12105170</v>
      </c>
      <c r="B335" t="s">
        <v>212</v>
      </c>
      <c r="C335">
        <v>532.5</v>
      </c>
    </row>
    <row r="336" spans="1:3" x14ac:dyDescent="0.25">
      <c r="A336">
        <v>12105180</v>
      </c>
      <c r="B336" t="s">
        <v>213</v>
      </c>
      <c r="C336">
        <v>565.83000000000004</v>
      </c>
    </row>
    <row r="337" spans="1:3" x14ac:dyDescent="0.25">
      <c r="A337">
        <v>12105190</v>
      </c>
      <c r="B337" t="s">
        <v>214</v>
      </c>
      <c r="C337">
        <v>657.5</v>
      </c>
    </row>
    <row r="338" spans="1:3" x14ac:dyDescent="0.25">
      <c r="A338">
        <v>12105250</v>
      </c>
      <c r="B338" t="s">
        <v>215</v>
      </c>
      <c r="C338">
        <v>332.5</v>
      </c>
    </row>
    <row r="339" spans="1:3" x14ac:dyDescent="0.25">
      <c r="A339">
        <v>12105255</v>
      </c>
      <c r="B339" t="s">
        <v>216</v>
      </c>
      <c r="C339">
        <v>939.75</v>
      </c>
    </row>
    <row r="340" spans="1:3" x14ac:dyDescent="0.25">
      <c r="A340">
        <v>12105260</v>
      </c>
      <c r="B340" t="s">
        <v>217</v>
      </c>
      <c r="C340">
        <v>415.83</v>
      </c>
    </row>
    <row r="341" spans="1:3" x14ac:dyDescent="0.25">
      <c r="A341">
        <v>12105270</v>
      </c>
      <c r="B341" t="s">
        <v>218</v>
      </c>
      <c r="C341">
        <v>607.5</v>
      </c>
    </row>
    <row r="342" spans="1:3" x14ac:dyDescent="0.25">
      <c r="A342">
        <v>12105280</v>
      </c>
      <c r="B342" t="s">
        <v>219</v>
      </c>
      <c r="C342">
        <v>615.83000000000004</v>
      </c>
    </row>
    <row r="343" spans="1:3" x14ac:dyDescent="0.25">
      <c r="A343">
        <v>12105290</v>
      </c>
      <c r="B343" t="s">
        <v>220</v>
      </c>
      <c r="C343">
        <v>715.83</v>
      </c>
    </row>
    <row r="344" spans="1:3" x14ac:dyDescent="0.25">
      <c r="A344">
        <v>12105309</v>
      </c>
      <c r="B344" t="s">
        <v>6770</v>
      </c>
      <c r="C344">
        <v>2057.5</v>
      </c>
    </row>
    <row r="345" spans="1:3" x14ac:dyDescent="0.25">
      <c r="A345">
        <v>12106309</v>
      </c>
      <c r="B345" t="s">
        <v>6771</v>
      </c>
      <c r="C345">
        <v>2499.17</v>
      </c>
    </row>
    <row r="346" spans="1:3" x14ac:dyDescent="0.25">
      <c r="A346">
        <v>12106569</v>
      </c>
      <c r="B346" t="s">
        <v>221</v>
      </c>
      <c r="C346">
        <v>869.17</v>
      </c>
    </row>
    <row r="347" spans="1:3" x14ac:dyDescent="0.25">
      <c r="A347">
        <v>12106571</v>
      </c>
      <c r="B347" t="s">
        <v>222</v>
      </c>
      <c r="C347">
        <v>1046.67</v>
      </c>
    </row>
    <row r="348" spans="1:3" x14ac:dyDescent="0.25">
      <c r="A348">
        <v>12106575</v>
      </c>
      <c r="B348" t="s">
        <v>223</v>
      </c>
      <c r="C348">
        <v>1098.8</v>
      </c>
    </row>
    <row r="349" spans="1:3" x14ac:dyDescent="0.25">
      <c r="A349">
        <v>12106577</v>
      </c>
      <c r="B349" t="s">
        <v>224</v>
      </c>
      <c r="C349">
        <v>1318.92</v>
      </c>
    </row>
    <row r="350" spans="1:3" x14ac:dyDescent="0.25">
      <c r="A350">
        <v>12106600</v>
      </c>
      <c r="B350" t="s">
        <v>225</v>
      </c>
      <c r="C350">
        <v>1221.26</v>
      </c>
    </row>
    <row r="351" spans="1:3" x14ac:dyDescent="0.25">
      <c r="A351">
        <v>12107450</v>
      </c>
      <c r="B351" t="s">
        <v>226</v>
      </c>
      <c r="C351">
        <v>985.7</v>
      </c>
    </row>
    <row r="352" spans="1:3" x14ac:dyDescent="0.25">
      <c r="A352">
        <v>12107500</v>
      </c>
      <c r="B352" t="s">
        <v>227</v>
      </c>
      <c r="C352">
        <v>1336.78</v>
      </c>
    </row>
    <row r="353" spans="1:3" x14ac:dyDescent="0.25">
      <c r="A353">
        <v>12107600</v>
      </c>
      <c r="B353" t="s">
        <v>228</v>
      </c>
      <c r="C353">
        <v>1095.26</v>
      </c>
    </row>
    <row r="354" spans="1:3" x14ac:dyDescent="0.25">
      <c r="A354">
        <v>12108450</v>
      </c>
      <c r="B354" t="s">
        <v>229</v>
      </c>
      <c r="C354">
        <v>854.54</v>
      </c>
    </row>
    <row r="355" spans="1:3" x14ac:dyDescent="0.25">
      <c r="A355">
        <v>12108500</v>
      </c>
      <c r="B355" t="s">
        <v>6772</v>
      </c>
      <c r="C355">
        <v>1182.5</v>
      </c>
    </row>
    <row r="356" spans="1:3" x14ac:dyDescent="0.25">
      <c r="A356">
        <v>12108564</v>
      </c>
      <c r="B356" t="s">
        <v>230</v>
      </c>
      <c r="C356">
        <v>628.25</v>
      </c>
    </row>
    <row r="357" spans="1:3" x14ac:dyDescent="0.25">
      <c r="A357">
        <v>12108565</v>
      </c>
      <c r="B357" t="s">
        <v>231</v>
      </c>
      <c r="C357">
        <v>679.53</v>
      </c>
    </row>
    <row r="358" spans="1:3" x14ac:dyDescent="0.25">
      <c r="A358">
        <v>12108566</v>
      </c>
      <c r="B358" t="s">
        <v>232</v>
      </c>
      <c r="C358">
        <v>766.68</v>
      </c>
    </row>
    <row r="359" spans="1:3" x14ac:dyDescent="0.25">
      <c r="A359">
        <v>12108567</v>
      </c>
      <c r="B359" t="s">
        <v>233</v>
      </c>
      <c r="C359">
        <v>824.17</v>
      </c>
    </row>
    <row r="360" spans="1:3" x14ac:dyDescent="0.25">
      <c r="A360">
        <v>12108568</v>
      </c>
      <c r="B360" t="s">
        <v>234</v>
      </c>
      <c r="C360">
        <v>857.5</v>
      </c>
    </row>
    <row r="361" spans="1:3" x14ac:dyDescent="0.25">
      <c r="A361">
        <v>12108570</v>
      </c>
      <c r="B361" t="s">
        <v>235</v>
      </c>
      <c r="C361">
        <v>1082.5</v>
      </c>
    </row>
    <row r="362" spans="1:3" x14ac:dyDescent="0.25">
      <c r="A362">
        <v>12108572</v>
      </c>
      <c r="B362" t="s">
        <v>236</v>
      </c>
      <c r="C362">
        <v>1399.17</v>
      </c>
    </row>
    <row r="363" spans="1:3" x14ac:dyDescent="0.25">
      <c r="A363">
        <v>12108573</v>
      </c>
      <c r="B363" t="s">
        <v>237</v>
      </c>
      <c r="C363">
        <v>1499.17</v>
      </c>
    </row>
    <row r="364" spans="1:3" x14ac:dyDescent="0.25">
      <c r="A364">
        <v>12108574</v>
      </c>
      <c r="B364" t="s">
        <v>238</v>
      </c>
      <c r="C364">
        <v>1278.9000000000001</v>
      </c>
    </row>
    <row r="365" spans="1:3" x14ac:dyDescent="0.25">
      <c r="A365">
        <v>12108576</v>
      </c>
      <c r="B365" t="s">
        <v>239</v>
      </c>
      <c r="C365">
        <v>1290.83</v>
      </c>
    </row>
    <row r="366" spans="1:3" x14ac:dyDescent="0.25">
      <c r="A366">
        <v>12108578</v>
      </c>
      <c r="B366" t="s">
        <v>240</v>
      </c>
      <c r="C366">
        <v>1624.17</v>
      </c>
    </row>
    <row r="367" spans="1:3" x14ac:dyDescent="0.25">
      <c r="A367">
        <v>12108579</v>
      </c>
      <c r="B367" t="s">
        <v>241</v>
      </c>
      <c r="C367">
        <v>1865.83</v>
      </c>
    </row>
    <row r="368" spans="1:3" x14ac:dyDescent="0.25">
      <c r="A368">
        <v>12108600</v>
      </c>
      <c r="B368" t="s">
        <v>6773</v>
      </c>
      <c r="C368">
        <v>1490.83</v>
      </c>
    </row>
    <row r="369" spans="1:3" x14ac:dyDescent="0.25">
      <c r="A369">
        <v>12108700</v>
      </c>
      <c r="B369" t="s">
        <v>6774</v>
      </c>
      <c r="C369">
        <v>1782.5</v>
      </c>
    </row>
    <row r="370" spans="1:3" x14ac:dyDescent="0.25">
      <c r="A370">
        <v>12109350</v>
      </c>
      <c r="B370" t="s">
        <v>242</v>
      </c>
      <c r="C370">
        <v>684.1</v>
      </c>
    </row>
    <row r="371" spans="1:3" x14ac:dyDescent="0.25">
      <c r="A371">
        <v>12109400</v>
      </c>
      <c r="B371" t="s">
        <v>243</v>
      </c>
      <c r="C371">
        <v>788.48</v>
      </c>
    </row>
    <row r="372" spans="1:3" x14ac:dyDescent="0.25">
      <c r="A372">
        <v>12109450</v>
      </c>
      <c r="B372" t="s">
        <v>6775</v>
      </c>
      <c r="C372">
        <v>1290.83</v>
      </c>
    </row>
    <row r="373" spans="1:3" x14ac:dyDescent="0.25">
      <c r="A373">
        <v>12109500</v>
      </c>
      <c r="B373" t="s">
        <v>244</v>
      </c>
      <c r="C373">
        <v>910.61</v>
      </c>
    </row>
    <row r="374" spans="1:3" x14ac:dyDescent="0.25">
      <c r="A374">
        <v>12109600</v>
      </c>
      <c r="B374" t="s">
        <v>6776</v>
      </c>
      <c r="C374">
        <v>1832.5</v>
      </c>
    </row>
    <row r="375" spans="1:3" x14ac:dyDescent="0.25">
      <c r="A375">
        <v>12109700</v>
      </c>
      <c r="B375" t="s">
        <v>6777</v>
      </c>
      <c r="C375">
        <v>2165.83</v>
      </c>
    </row>
    <row r="376" spans="1:3" x14ac:dyDescent="0.25">
      <c r="A376">
        <v>12115564</v>
      </c>
      <c r="B376" t="s">
        <v>6778</v>
      </c>
      <c r="C376">
        <v>-125</v>
      </c>
    </row>
    <row r="377" spans="1:3" x14ac:dyDescent="0.25">
      <c r="A377">
        <v>12115565</v>
      </c>
      <c r="B377" t="s">
        <v>6779</v>
      </c>
      <c r="C377">
        <v>0.83</v>
      </c>
    </row>
    <row r="378" spans="1:3" x14ac:dyDescent="0.25">
      <c r="A378">
        <v>12126655</v>
      </c>
      <c r="B378" t="s">
        <v>6780</v>
      </c>
      <c r="C378">
        <v>-83.33</v>
      </c>
    </row>
    <row r="379" spans="1:3" x14ac:dyDescent="0.25">
      <c r="A379">
        <v>12126656</v>
      </c>
      <c r="B379" t="s">
        <v>6781</v>
      </c>
      <c r="C379">
        <v>-50</v>
      </c>
    </row>
    <row r="380" spans="1:3" x14ac:dyDescent="0.25">
      <c r="A380">
        <v>12172320</v>
      </c>
      <c r="B380" t="s">
        <v>245</v>
      </c>
      <c r="C380">
        <v>305.16000000000003</v>
      </c>
    </row>
    <row r="381" spans="1:3" x14ac:dyDescent="0.25">
      <c r="A381">
        <v>12172350</v>
      </c>
      <c r="B381" t="s">
        <v>246</v>
      </c>
      <c r="C381">
        <v>369.64</v>
      </c>
    </row>
    <row r="382" spans="1:3" x14ac:dyDescent="0.25">
      <c r="A382">
        <v>12172400</v>
      </c>
      <c r="B382" t="s">
        <v>247</v>
      </c>
      <c r="C382">
        <v>461.37</v>
      </c>
    </row>
    <row r="383" spans="1:3" x14ac:dyDescent="0.25">
      <c r="A383">
        <v>12172420</v>
      </c>
      <c r="B383" t="s">
        <v>248</v>
      </c>
      <c r="C383">
        <v>356.46</v>
      </c>
    </row>
    <row r="384" spans="1:3" x14ac:dyDescent="0.25">
      <c r="A384">
        <v>12172450</v>
      </c>
      <c r="B384" t="s">
        <v>249</v>
      </c>
      <c r="C384">
        <v>506.45</v>
      </c>
    </row>
    <row r="385" spans="1:3" x14ac:dyDescent="0.25">
      <c r="A385">
        <v>12172500</v>
      </c>
      <c r="B385" t="s">
        <v>250</v>
      </c>
      <c r="C385">
        <v>564.29</v>
      </c>
    </row>
    <row r="386" spans="1:3" x14ac:dyDescent="0.25">
      <c r="A386">
        <v>12172600</v>
      </c>
      <c r="B386" t="s">
        <v>251</v>
      </c>
      <c r="C386">
        <v>649.54999999999995</v>
      </c>
    </row>
    <row r="387" spans="1:3" x14ac:dyDescent="0.25">
      <c r="A387">
        <v>12172700</v>
      </c>
      <c r="B387" t="s">
        <v>252</v>
      </c>
      <c r="C387">
        <v>728.72</v>
      </c>
    </row>
    <row r="388" spans="1:3" x14ac:dyDescent="0.25">
      <c r="A388">
        <v>12175350</v>
      </c>
      <c r="B388" t="s">
        <v>253</v>
      </c>
      <c r="C388">
        <v>693.37</v>
      </c>
    </row>
    <row r="389" spans="1:3" x14ac:dyDescent="0.25">
      <c r="A389">
        <v>12175400</v>
      </c>
      <c r="B389" t="s">
        <v>254</v>
      </c>
      <c r="C389">
        <v>622.94000000000005</v>
      </c>
    </row>
    <row r="390" spans="1:3" x14ac:dyDescent="0.25">
      <c r="A390">
        <v>12175450</v>
      </c>
      <c r="B390" t="s">
        <v>255</v>
      </c>
      <c r="C390">
        <v>791.65</v>
      </c>
    </row>
    <row r="391" spans="1:3" x14ac:dyDescent="0.25">
      <c r="A391">
        <v>12175500</v>
      </c>
      <c r="B391" t="s">
        <v>256</v>
      </c>
      <c r="C391">
        <v>844.41</v>
      </c>
    </row>
    <row r="392" spans="1:3" x14ac:dyDescent="0.25">
      <c r="A392">
        <v>12175600</v>
      </c>
      <c r="B392" t="s">
        <v>257</v>
      </c>
      <c r="C392">
        <v>960.12</v>
      </c>
    </row>
    <row r="393" spans="1:3" x14ac:dyDescent="0.25">
      <c r="A393">
        <v>12175700</v>
      </c>
      <c r="B393" t="s">
        <v>258</v>
      </c>
      <c r="C393">
        <v>1128.75</v>
      </c>
    </row>
    <row r="394" spans="1:3" x14ac:dyDescent="0.25">
      <c r="A394">
        <v>12182350</v>
      </c>
      <c r="B394" t="s">
        <v>259</v>
      </c>
      <c r="C394">
        <v>441</v>
      </c>
    </row>
    <row r="395" spans="1:3" x14ac:dyDescent="0.25">
      <c r="A395">
        <v>12182400</v>
      </c>
      <c r="B395" t="s">
        <v>260</v>
      </c>
      <c r="C395">
        <v>511.52</v>
      </c>
    </row>
    <row r="396" spans="1:3" x14ac:dyDescent="0.25">
      <c r="A396">
        <v>12182420</v>
      </c>
      <c r="B396" t="s">
        <v>261</v>
      </c>
      <c r="C396">
        <v>524.16</v>
      </c>
    </row>
    <row r="397" spans="1:3" x14ac:dyDescent="0.25">
      <c r="A397">
        <v>12182450</v>
      </c>
      <c r="B397" t="s">
        <v>262</v>
      </c>
      <c r="C397">
        <v>553.44000000000005</v>
      </c>
    </row>
    <row r="398" spans="1:3" x14ac:dyDescent="0.25">
      <c r="A398">
        <v>12182500</v>
      </c>
      <c r="B398" t="s">
        <v>263</v>
      </c>
      <c r="C398">
        <v>614</v>
      </c>
    </row>
    <row r="399" spans="1:3" x14ac:dyDescent="0.25">
      <c r="A399">
        <v>12182600</v>
      </c>
      <c r="B399" t="s">
        <v>264</v>
      </c>
      <c r="C399">
        <v>684.96</v>
      </c>
    </row>
    <row r="400" spans="1:3" x14ac:dyDescent="0.25">
      <c r="A400">
        <v>12184349</v>
      </c>
      <c r="B400" t="s">
        <v>265</v>
      </c>
      <c r="C400">
        <v>766.88</v>
      </c>
    </row>
    <row r="401" spans="1:3" x14ac:dyDescent="0.25">
      <c r="A401">
        <v>12184350</v>
      </c>
      <c r="B401" t="s">
        <v>266</v>
      </c>
      <c r="C401">
        <v>817.92</v>
      </c>
    </row>
    <row r="402" spans="1:3" x14ac:dyDescent="0.25">
      <c r="A402">
        <v>12184400</v>
      </c>
      <c r="B402" t="s">
        <v>267</v>
      </c>
      <c r="C402">
        <v>899.04</v>
      </c>
    </row>
    <row r="403" spans="1:3" x14ac:dyDescent="0.25">
      <c r="A403">
        <v>12184420</v>
      </c>
      <c r="B403" t="s">
        <v>268</v>
      </c>
      <c r="C403">
        <v>951.84</v>
      </c>
    </row>
    <row r="404" spans="1:3" x14ac:dyDescent="0.25">
      <c r="A404">
        <v>12184450</v>
      </c>
      <c r="B404" t="s">
        <v>269</v>
      </c>
      <c r="C404">
        <v>1067</v>
      </c>
    </row>
    <row r="405" spans="1:3" x14ac:dyDescent="0.25">
      <c r="A405">
        <v>12184500</v>
      </c>
      <c r="B405" t="s">
        <v>270</v>
      </c>
      <c r="C405">
        <v>1110.56</v>
      </c>
    </row>
    <row r="406" spans="1:3" x14ac:dyDescent="0.25">
      <c r="A406">
        <v>12184600</v>
      </c>
      <c r="B406" t="s">
        <v>271</v>
      </c>
      <c r="C406">
        <v>1321.28</v>
      </c>
    </row>
    <row r="407" spans="1:3" x14ac:dyDescent="0.25">
      <c r="A407">
        <v>12184700</v>
      </c>
      <c r="B407" t="s">
        <v>272</v>
      </c>
      <c r="C407">
        <v>1585.6</v>
      </c>
    </row>
    <row r="408" spans="1:3" x14ac:dyDescent="0.25">
      <c r="A408">
        <v>12185000</v>
      </c>
      <c r="B408" t="s">
        <v>273</v>
      </c>
      <c r="C408">
        <v>205.1</v>
      </c>
    </row>
    <row r="409" spans="1:3" x14ac:dyDescent="0.25">
      <c r="A409">
        <v>12185300</v>
      </c>
      <c r="B409" t="s">
        <v>274</v>
      </c>
      <c r="C409">
        <v>113.44</v>
      </c>
    </row>
    <row r="410" spans="1:3" x14ac:dyDescent="0.25">
      <c r="A410">
        <v>12185320</v>
      </c>
      <c r="B410" t="s">
        <v>275</v>
      </c>
      <c r="C410">
        <v>132.93</v>
      </c>
    </row>
    <row r="411" spans="1:3" x14ac:dyDescent="0.25">
      <c r="A411">
        <v>12185350</v>
      </c>
      <c r="B411" t="s">
        <v>276</v>
      </c>
      <c r="C411">
        <v>147.07</v>
      </c>
    </row>
    <row r="412" spans="1:3" x14ac:dyDescent="0.25">
      <c r="A412">
        <v>12185400</v>
      </c>
      <c r="B412" t="s">
        <v>277</v>
      </c>
      <c r="C412">
        <v>180.7</v>
      </c>
    </row>
    <row r="413" spans="1:3" x14ac:dyDescent="0.25">
      <c r="A413">
        <v>12185420</v>
      </c>
      <c r="B413" t="s">
        <v>278</v>
      </c>
      <c r="C413">
        <v>172</v>
      </c>
    </row>
    <row r="414" spans="1:3" x14ac:dyDescent="0.25">
      <c r="A414">
        <v>12185450</v>
      </c>
      <c r="B414" t="s">
        <v>279</v>
      </c>
      <c r="C414">
        <v>191.8</v>
      </c>
    </row>
    <row r="415" spans="1:3" x14ac:dyDescent="0.25">
      <c r="A415">
        <v>12185460</v>
      </c>
      <c r="B415" t="s">
        <v>280</v>
      </c>
      <c r="C415">
        <v>192.13</v>
      </c>
    </row>
    <row r="416" spans="1:3" x14ac:dyDescent="0.25">
      <c r="A416">
        <v>12185550</v>
      </c>
      <c r="B416" t="s">
        <v>281</v>
      </c>
      <c r="C416">
        <v>235.2</v>
      </c>
    </row>
    <row r="417" spans="1:3" x14ac:dyDescent="0.25">
      <c r="A417">
        <v>12185600</v>
      </c>
      <c r="B417" t="s">
        <v>282</v>
      </c>
      <c r="C417">
        <v>253.8</v>
      </c>
    </row>
    <row r="418" spans="1:3" x14ac:dyDescent="0.25">
      <c r="A418">
        <v>12185700</v>
      </c>
      <c r="B418" t="s">
        <v>283</v>
      </c>
      <c r="C418">
        <v>276.99</v>
      </c>
    </row>
    <row r="419" spans="1:3" x14ac:dyDescent="0.25">
      <c r="A419">
        <v>12188300</v>
      </c>
      <c r="B419" t="s">
        <v>284</v>
      </c>
      <c r="C419">
        <v>108</v>
      </c>
    </row>
    <row r="420" spans="1:3" x14ac:dyDescent="0.25">
      <c r="A420">
        <v>12188320</v>
      </c>
      <c r="B420" t="s">
        <v>285</v>
      </c>
      <c r="C420">
        <v>111.02</v>
      </c>
    </row>
    <row r="421" spans="1:3" x14ac:dyDescent="0.25">
      <c r="A421">
        <v>12188350</v>
      </c>
      <c r="B421" t="s">
        <v>286</v>
      </c>
      <c r="C421">
        <v>171.2</v>
      </c>
    </row>
    <row r="422" spans="1:3" x14ac:dyDescent="0.25">
      <c r="A422">
        <v>12188400</v>
      </c>
      <c r="B422" t="s">
        <v>287</v>
      </c>
      <c r="C422">
        <v>192.28</v>
      </c>
    </row>
    <row r="423" spans="1:3" x14ac:dyDescent="0.25">
      <c r="A423">
        <v>12188420</v>
      </c>
      <c r="B423" t="s">
        <v>288</v>
      </c>
      <c r="C423">
        <v>150.32</v>
      </c>
    </row>
    <row r="424" spans="1:3" x14ac:dyDescent="0.25">
      <c r="A424">
        <v>12188450</v>
      </c>
      <c r="B424" t="s">
        <v>289</v>
      </c>
      <c r="C424">
        <v>201.51</v>
      </c>
    </row>
    <row r="425" spans="1:3" x14ac:dyDescent="0.25">
      <c r="A425">
        <v>12188500</v>
      </c>
      <c r="B425" t="s">
        <v>290</v>
      </c>
      <c r="C425">
        <v>203.24</v>
      </c>
    </row>
    <row r="426" spans="1:3" x14ac:dyDescent="0.25">
      <c r="A426">
        <v>12188550</v>
      </c>
      <c r="B426" t="s">
        <v>291</v>
      </c>
      <c r="C426">
        <v>175.74</v>
      </c>
    </row>
    <row r="427" spans="1:3" x14ac:dyDescent="0.25">
      <c r="A427">
        <v>12188600</v>
      </c>
      <c r="B427" t="s">
        <v>292</v>
      </c>
      <c r="C427">
        <v>216.2</v>
      </c>
    </row>
    <row r="428" spans="1:3" x14ac:dyDescent="0.25">
      <c r="A428">
        <v>12188640</v>
      </c>
      <c r="B428" t="s">
        <v>293</v>
      </c>
      <c r="C428">
        <v>223.52</v>
      </c>
    </row>
    <row r="429" spans="1:3" x14ac:dyDescent="0.25">
      <c r="A429">
        <v>12188700</v>
      </c>
      <c r="B429" t="s">
        <v>294</v>
      </c>
      <c r="C429">
        <v>255.2</v>
      </c>
    </row>
    <row r="430" spans="1:3" x14ac:dyDescent="0.25">
      <c r="A430">
        <v>12188800</v>
      </c>
      <c r="B430" t="s">
        <v>295</v>
      </c>
      <c r="C430">
        <v>344.34</v>
      </c>
    </row>
    <row r="431" spans="1:3" x14ac:dyDescent="0.25">
      <c r="A431">
        <v>12189320</v>
      </c>
      <c r="B431" t="s">
        <v>296</v>
      </c>
      <c r="C431">
        <v>124.64</v>
      </c>
    </row>
    <row r="432" spans="1:3" x14ac:dyDescent="0.25">
      <c r="A432">
        <v>12189350</v>
      </c>
      <c r="B432" t="s">
        <v>297</v>
      </c>
      <c r="C432">
        <v>147.80000000000001</v>
      </c>
    </row>
    <row r="433" spans="1:3" x14ac:dyDescent="0.25">
      <c r="A433">
        <v>12189400</v>
      </c>
      <c r="B433" t="s">
        <v>298</v>
      </c>
      <c r="C433">
        <v>171.14</v>
      </c>
    </row>
    <row r="434" spans="1:3" x14ac:dyDescent="0.25">
      <c r="A434">
        <v>12189420</v>
      </c>
      <c r="B434" t="s">
        <v>299</v>
      </c>
      <c r="C434">
        <v>167.81</v>
      </c>
    </row>
    <row r="435" spans="1:3" x14ac:dyDescent="0.25">
      <c r="A435">
        <v>12189450</v>
      </c>
      <c r="B435" t="s">
        <v>300</v>
      </c>
      <c r="C435">
        <v>181.62</v>
      </c>
    </row>
    <row r="436" spans="1:3" x14ac:dyDescent="0.25">
      <c r="A436">
        <v>12189460</v>
      </c>
      <c r="B436" t="s">
        <v>301</v>
      </c>
      <c r="C436">
        <v>187.44</v>
      </c>
    </row>
    <row r="437" spans="1:3" x14ac:dyDescent="0.25">
      <c r="A437">
        <v>12189500</v>
      </c>
      <c r="B437" t="s">
        <v>302</v>
      </c>
      <c r="C437">
        <v>210.2</v>
      </c>
    </row>
    <row r="438" spans="1:3" x14ac:dyDescent="0.25">
      <c r="A438">
        <v>12189550</v>
      </c>
      <c r="B438" t="s">
        <v>303</v>
      </c>
      <c r="C438">
        <v>222.74</v>
      </c>
    </row>
    <row r="439" spans="1:3" x14ac:dyDescent="0.25">
      <c r="A439">
        <v>12189600</v>
      </c>
      <c r="B439" t="s">
        <v>304</v>
      </c>
      <c r="C439">
        <v>240.38</v>
      </c>
    </row>
    <row r="440" spans="1:3" x14ac:dyDescent="0.25">
      <c r="A440">
        <v>12189700</v>
      </c>
      <c r="B440" t="s">
        <v>305</v>
      </c>
      <c r="C440">
        <v>283.92</v>
      </c>
    </row>
    <row r="441" spans="1:3" x14ac:dyDescent="0.25">
      <c r="A441">
        <v>12190350</v>
      </c>
      <c r="B441" t="s">
        <v>306</v>
      </c>
      <c r="C441">
        <v>1165.83</v>
      </c>
    </row>
    <row r="442" spans="1:3" x14ac:dyDescent="0.25">
      <c r="A442">
        <v>12190400</v>
      </c>
      <c r="B442" t="s">
        <v>307</v>
      </c>
      <c r="C442">
        <v>1249.17</v>
      </c>
    </row>
    <row r="443" spans="1:3" x14ac:dyDescent="0.25">
      <c r="A443">
        <v>12190450</v>
      </c>
      <c r="B443" t="s">
        <v>308</v>
      </c>
      <c r="C443">
        <v>1332.5</v>
      </c>
    </row>
    <row r="444" spans="1:3" x14ac:dyDescent="0.25">
      <c r="A444">
        <v>12190451</v>
      </c>
      <c r="B444" t="s">
        <v>6782</v>
      </c>
      <c r="C444">
        <v>1374.17</v>
      </c>
    </row>
    <row r="445" spans="1:3" x14ac:dyDescent="0.25">
      <c r="A445">
        <v>12190500</v>
      </c>
      <c r="B445" t="s">
        <v>309</v>
      </c>
      <c r="C445">
        <v>1832.5</v>
      </c>
    </row>
    <row r="446" spans="1:3" x14ac:dyDescent="0.25">
      <c r="A446">
        <v>12191400</v>
      </c>
      <c r="B446" t="s">
        <v>6646</v>
      </c>
      <c r="C446">
        <v>1249.17</v>
      </c>
    </row>
    <row r="447" spans="1:3" x14ac:dyDescent="0.25">
      <c r="A447">
        <v>12191450</v>
      </c>
      <c r="B447" t="s">
        <v>6647</v>
      </c>
      <c r="C447">
        <v>1365.83</v>
      </c>
    </row>
    <row r="448" spans="1:3" x14ac:dyDescent="0.25">
      <c r="A448">
        <v>12195300</v>
      </c>
      <c r="B448" t="s">
        <v>310</v>
      </c>
      <c r="C448">
        <v>113.44</v>
      </c>
    </row>
    <row r="449" spans="1:3" x14ac:dyDescent="0.25">
      <c r="A449">
        <v>12198500</v>
      </c>
      <c r="B449" t="s">
        <v>311</v>
      </c>
      <c r="C449">
        <v>1415.83</v>
      </c>
    </row>
    <row r="450" spans="1:3" x14ac:dyDescent="0.25">
      <c r="A450">
        <v>12198510</v>
      </c>
      <c r="B450" t="s">
        <v>6648</v>
      </c>
      <c r="C450">
        <v>1291.67</v>
      </c>
    </row>
    <row r="451" spans="1:3" x14ac:dyDescent="0.25">
      <c r="A451">
        <v>12199450</v>
      </c>
      <c r="B451" t="s">
        <v>312</v>
      </c>
      <c r="C451">
        <v>1665.83</v>
      </c>
    </row>
    <row r="452" spans="1:3" x14ac:dyDescent="0.25">
      <c r="A452">
        <v>12199451</v>
      </c>
      <c r="B452" t="s">
        <v>6649</v>
      </c>
      <c r="C452">
        <v>1749.17</v>
      </c>
    </row>
    <row r="453" spans="1:3" x14ac:dyDescent="0.25">
      <c r="A453">
        <v>12200570</v>
      </c>
      <c r="B453" t="s">
        <v>313</v>
      </c>
      <c r="C453">
        <v>457.5</v>
      </c>
    </row>
    <row r="454" spans="1:3" x14ac:dyDescent="0.25">
      <c r="A454">
        <v>12200571</v>
      </c>
      <c r="B454" t="s">
        <v>314</v>
      </c>
      <c r="C454">
        <v>499.17</v>
      </c>
    </row>
    <row r="455" spans="1:3" x14ac:dyDescent="0.25">
      <c r="A455">
        <v>12200572</v>
      </c>
      <c r="B455" t="s">
        <v>315</v>
      </c>
      <c r="C455">
        <v>582.5</v>
      </c>
    </row>
    <row r="456" spans="1:3" x14ac:dyDescent="0.25">
      <c r="A456">
        <v>12200580</v>
      </c>
      <c r="B456" t="s">
        <v>316</v>
      </c>
      <c r="C456">
        <v>749.17</v>
      </c>
    </row>
    <row r="457" spans="1:3" x14ac:dyDescent="0.25">
      <c r="A457">
        <v>12200581</v>
      </c>
      <c r="B457" t="s">
        <v>317</v>
      </c>
      <c r="C457">
        <v>790.83</v>
      </c>
    </row>
    <row r="458" spans="1:3" x14ac:dyDescent="0.25">
      <c r="A458">
        <v>12200582</v>
      </c>
      <c r="B458" t="s">
        <v>318</v>
      </c>
      <c r="C458">
        <v>957.5</v>
      </c>
    </row>
    <row r="459" spans="1:3" x14ac:dyDescent="0.25">
      <c r="A459">
        <v>12200583</v>
      </c>
      <c r="B459" t="s">
        <v>319</v>
      </c>
      <c r="C459">
        <v>1499.17</v>
      </c>
    </row>
    <row r="460" spans="1:3" x14ac:dyDescent="0.25">
      <c r="A460">
        <v>12200584</v>
      </c>
      <c r="B460" t="s">
        <v>320</v>
      </c>
      <c r="C460">
        <v>1082.5</v>
      </c>
    </row>
    <row r="461" spans="1:3" x14ac:dyDescent="0.25">
      <c r="A461">
        <v>12200585</v>
      </c>
      <c r="B461" t="s">
        <v>321</v>
      </c>
      <c r="C461">
        <v>1165.83</v>
      </c>
    </row>
    <row r="462" spans="1:3" x14ac:dyDescent="0.25">
      <c r="A462">
        <v>12200586</v>
      </c>
      <c r="B462" t="s">
        <v>322</v>
      </c>
      <c r="C462">
        <v>1307.5</v>
      </c>
    </row>
    <row r="463" spans="1:3" x14ac:dyDescent="0.25">
      <c r="A463">
        <v>12200587</v>
      </c>
      <c r="B463" t="s">
        <v>323</v>
      </c>
      <c r="C463">
        <v>1665.83</v>
      </c>
    </row>
    <row r="464" spans="1:3" x14ac:dyDescent="0.25">
      <c r="A464">
        <v>12200588</v>
      </c>
      <c r="B464" t="s">
        <v>324</v>
      </c>
      <c r="C464">
        <v>1082.5</v>
      </c>
    </row>
    <row r="465" spans="1:3" x14ac:dyDescent="0.25">
      <c r="A465">
        <v>12200589</v>
      </c>
      <c r="B465" t="s">
        <v>325</v>
      </c>
      <c r="C465">
        <v>1140.83</v>
      </c>
    </row>
    <row r="466" spans="1:3" x14ac:dyDescent="0.25">
      <c r="A466">
        <v>12200590</v>
      </c>
      <c r="B466" t="s">
        <v>326</v>
      </c>
      <c r="C466">
        <v>1224.17</v>
      </c>
    </row>
    <row r="467" spans="1:3" x14ac:dyDescent="0.25">
      <c r="A467">
        <v>12200591</v>
      </c>
      <c r="B467" t="s">
        <v>327</v>
      </c>
      <c r="C467">
        <v>1249.17</v>
      </c>
    </row>
    <row r="468" spans="1:3" x14ac:dyDescent="0.25">
      <c r="A468">
        <v>12200592</v>
      </c>
      <c r="B468" t="s">
        <v>328</v>
      </c>
      <c r="C468">
        <v>1457.5</v>
      </c>
    </row>
    <row r="469" spans="1:3" x14ac:dyDescent="0.25">
      <c r="A469">
        <v>12200593</v>
      </c>
      <c r="B469" t="s">
        <v>329</v>
      </c>
      <c r="C469">
        <v>1724.17</v>
      </c>
    </row>
    <row r="470" spans="1:3" x14ac:dyDescent="0.25">
      <c r="A470">
        <v>12200594</v>
      </c>
      <c r="B470" t="s">
        <v>330</v>
      </c>
      <c r="C470">
        <v>2032.5</v>
      </c>
    </row>
    <row r="471" spans="1:3" x14ac:dyDescent="0.25">
      <c r="A471">
        <v>12202210</v>
      </c>
      <c r="B471" t="s">
        <v>331</v>
      </c>
      <c r="C471">
        <v>1065.83</v>
      </c>
    </row>
    <row r="472" spans="1:3" x14ac:dyDescent="0.25">
      <c r="A472">
        <v>12202211</v>
      </c>
      <c r="B472" t="s">
        <v>332</v>
      </c>
      <c r="C472">
        <v>1165.83</v>
      </c>
    </row>
    <row r="473" spans="1:3" x14ac:dyDescent="0.25">
      <c r="A473">
        <v>12202212</v>
      </c>
      <c r="B473" t="s">
        <v>333</v>
      </c>
      <c r="C473">
        <v>1249.17</v>
      </c>
    </row>
    <row r="474" spans="1:3" x14ac:dyDescent="0.25">
      <c r="A474">
        <v>12202213</v>
      </c>
      <c r="B474" t="s">
        <v>334</v>
      </c>
      <c r="C474">
        <v>1165.83</v>
      </c>
    </row>
    <row r="475" spans="1:3" x14ac:dyDescent="0.25">
      <c r="A475">
        <v>12202214</v>
      </c>
      <c r="B475" t="s">
        <v>335</v>
      </c>
      <c r="C475">
        <v>1207.5</v>
      </c>
    </row>
    <row r="476" spans="1:3" x14ac:dyDescent="0.25">
      <c r="A476">
        <v>12202215</v>
      </c>
      <c r="B476" t="s">
        <v>336</v>
      </c>
      <c r="C476">
        <v>1324.17</v>
      </c>
    </row>
    <row r="477" spans="1:3" x14ac:dyDescent="0.25">
      <c r="A477">
        <v>12202216</v>
      </c>
      <c r="B477" t="s">
        <v>337</v>
      </c>
      <c r="C477">
        <v>1499.17</v>
      </c>
    </row>
    <row r="478" spans="1:3" x14ac:dyDescent="0.25">
      <c r="A478">
        <v>12202218</v>
      </c>
      <c r="B478" t="s">
        <v>338</v>
      </c>
      <c r="C478">
        <v>1677.8</v>
      </c>
    </row>
    <row r="479" spans="1:3" x14ac:dyDescent="0.25">
      <c r="A479">
        <v>12202219</v>
      </c>
      <c r="B479" t="s">
        <v>339</v>
      </c>
      <c r="C479">
        <v>1527.8</v>
      </c>
    </row>
    <row r="480" spans="1:3" x14ac:dyDescent="0.25">
      <c r="A480">
        <v>12202221</v>
      </c>
      <c r="B480" t="s">
        <v>340</v>
      </c>
      <c r="C480">
        <v>1140.83</v>
      </c>
    </row>
    <row r="481" spans="1:3" x14ac:dyDescent="0.25">
      <c r="A481">
        <v>12202222</v>
      </c>
      <c r="B481" t="s">
        <v>341</v>
      </c>
      <c r="C481">
        <v>999.17</v>
      </c>
    </row>
    <row r="482" spans="1:3" x14ac:dyDescent="0.25">
      <c r="A482">
        <v>12202224</v>
      </c>
      <c r="B482" t="s">
        <v>342</v>
      </c>
      <c r="C482">
        <v>1207.5</v>
      </c>
    </row>
    <row r="483" spans="1:3" x14ac:dyDescent="0.25">
      <c r="A483">
        <v>12202225</v>
      </c>
      <c r="B483" t="s">
        <v>343</v>
      </c>
      <c r="C483">
        <v>1115.83</v>
      </c>
    </row>
    <row r="484" spans="1:3" x14ac:dyDescent="0.25">
      <c r="A484">
        <v>12202227</v>
      </c>
      <c r="B484" t="s">
        <v>344</v>
      </c>
      <c r="C484">
        <v>1548.4</v>
      </c>
    </row>
    <row r="485" spans="1:3" x14ac:dyDescent="0.25">
      <c r="A485">
        <v>12202228</v>
      </c>
      <c r="B485" t="s">
        <v>345</v>
      </c>
      <c r="C485">
        <v>1531.8</v>
      </c>
    </row>
    <row r="486" spans="1:3" x14ac:dyDescent="0.25">
      <c r="A486">
        <v>12202230</v>
      </c>
      <c r="B486" t="s">
        <v>346</v>
      </c>
      <c r="C486">
        <v>1457.5</v>
      </c>
    </row>
    <row r="487" spans="1:3" x14ac:dyDescent="0.25">
      <c r="A487">
        <v>12202233</v>
      </c>
      <c r="B487" t="s">
        <v>347</v>
      </c>
      <c r="C487">
        <v>1929.2</v>
      </c>
    </row>
    <row r="488" spans="1:3" x14ac:dyDescent="0.25">
      <c r="A488">
        <v>12202235</v>
      </c>
      <c r="B488" t="s">
        <v>348</v>
      </c>
      <c r="C488">
        <v>1442.4</v>
      </c>
    </row>
    <row r="489" spans="1:3" x14ac:dyDescent="0.25">
      <c r="A489">
        <v>12202285</v>
      </c>
      <c r="B489" t="s">
        <v>349</v>
      </c>
      <c r="C489">
        <v>1351</v>
      </c>
    </row>
    <row r="490" spans="1:3" x14ac:dyDescent="0.25">
      <c r="A490">
        <v>12202315</v>
      </c>
      <c r="B490" t="s">
        <v>350</v>
      </c>
      <c r="C490">
        <v>1415.83</v>
      </c>
    </row>
    <row r="491" spans="1:3" x14ac:dyDescent="0.25">
      <c r="A491">
        <v>12203215</v>
      </c>
      <c r="B491" t="s">
        <v>351</v>
      </c>
      <c r="C491">
        <v>1374.17</v>
      </c>
    </row>
    <row r="492" spans="1:3" x14ac:dyDescent="0.25">
      <c r="A492">
        <v>12203219</v>
      </c>
      <c r="B492" t="s">
        <v>352</v>
      </c>
      <c r="C492">
        <v>1249.17</v>
      </c>
    </row>
    <row r="493" spans="1:3" x14ac:dyDescent="0.25">
      <c r="A493">
        <v>12203220</v>
      </c>
      <c r="B493" t="s">
        <v>353</v>
      </c>
      <c r="C493">
        <v>1640.2</v>
      </c>
    </row>
    <row r="494" spans="1:3" x14ac:dyDescent="0.25">
      <c r="A494">
        <v>12204222</v>
      </c>
      <c r="B494" t="s">
        <v>349</v>
      </c>
      <c r="C494">
        <v>1132.5</v>
      </c>
    </row>
    <row r="495" spans="1:3" x14ac:dyDescent="0.25">
      <c r="A495">
        <v>12204303</v>
      </c>
      <c r="B495" t="s">
        <v>6783</v>
      </c>
      <c r="C495">
        <v>1824.17</v>
      </c>
    </row>
    <row r="496" spans="1:3" x14ac:dyDescent="0.25">
      <c r="A496">
        <v>12204312</v>
      </c>
      <c r="B496" t="s">
        <v>6784</v>
      </c>
      <c r="C496">
        <v>2990.83</v>
      </c>
    </row>
    <row r="497" spans="1:3" x14ac:dyDescent="0.25">
      <c r="A497">
        <v>12204323</v>
      </c>
      <c r="B497" t="s">
        <v>6785</v>
      </c>
      <c r="C497">
        <v>1474.17</v>
      </c>
    </row>
    <row r="498" spans="1:3" x14ac:dyDescent="0.25">
      <c r="A498">
        <v>12204325</v>
      </c>
      <c r="B498" t="s">
        <v>6786</v>
      </c>
      <c r="C498">
        <v>2082.5</v>
      </c>
    </row>
    <row r="499" spans="1:3" x14ac:dyDescent="0.25">
      <c r="A499">
        <v>12204337</v>
      </c>
      <c r="B499" t="s">
        <v>6787</v>
      </c>
      <c r="C499">
        <v>1665.83</v>
      </c>
    </row>
    <row r="500" spans="1:3" x14ac:dyDescent="0.25">
      <c r="A500">
        <v>12204355</v>
      </c>
      <c r="B500" t="s">
        <v>6788</v>
      </c>
      <c r="C500">
        <v>1757.5</v>
      </c>
    </row>
    <row r="501" spans="1:3" x14ac:dyDescent="0.25">
      <c r="A501">
        <v>12204359</v>
      </c>
      <c r="B501" t="s">
        <v>6789</v>
      </c>
      <c r="C501">
        <v>2249.17</v>
      </c>
    </row>
    <row r="502" spans="1:3" x14ac:dyDescent="0.25">
      <c r="A502">
        <v>12204530</v>
      </c>
      <c r="B502" t="s">
        <v>6790</v>
      </c>
      <c r="C502">
        <v>1624.17</v>
      </c>
    </row>
    <row r="503" spans="1:3" x14ac:dyDescent="0.25">
      <c r="A503">
        <v>12204550</v>
      </c>
      <c r="B503" t="s">
        <v>354</v>
      </c>
      <c r="C503">
        <v>1290.83</v>
      </c>
    </row>
    <row r="504" spans="1:3" x14ac:dyDescent="0.25">
      <c r="A504">
        <v>12204600</v>
      </c>
      <c r="B504" t="s">
        <v>6791</v>
      </c>
      <c r="C504">
        <v>1332.5</v>
      </c>
    </row>
    <row r="505" spans="1:3" x14ac:dyDescent="0.25">
      <c r="A505">
        <v>12205530</v>
      </c>
      <c r="B505" t="s">
        <v>6792</v>
      </c>
      <c r="C505">
        <v>1265.83</v>
      </c>
    </row>
    <row r="506" spans="1:3" x14ac:dyDescent="0.25">
      <c r="A506">
        <v>12205623</v>
      </c>
      <c r="B506" t="s">
        <v>355</v>
      </c>
      <c r="C506">
        <v>1040.58</v>
      </c>
    </row>
    <row r="507" spans="1:3" x14ac:dyDescent="0.25">
      <c r="A507">
        <v>12206530</v>
      </c>
      <c r="B507" t="s">
        <v>356</v>
      </c>
      <c r="C507">
        <v>955.73</v>
      </c>
    </row>
    <row r="508" spans="1:3" x14ac:dyDescent="0.25">
      <c r="A508">
        <v>12206584</v>
      </c>
      <c r="B508" t="s">
        <v>357</v>
      </c>
      <c r="C508">
        <v>1200.8900000000001</v>
      </c>
    </row>
    <row r="509" spans="1:3" x14ac:dyDescent="0.25">
      <c r="A509">
        <v>12206585</v>
      </c>
      <c r="B509" t="s">
        <v>358</v>
      </c>
      <c r="C509">
        <v>1303.1300000000001</v>
      </c>
    </row>
    <row r="510" spans="1:3" x14ac:dyDescent="0.25">
      <c r="A510">
        <v>12206589</v>
      </c>
      <c r="B510" t="s">
        <v>359</v>
      </c>
      <c r="C510">
        <v>1214.0999999999999</v>
      </c>
    </row>
    <row r="511" spans="1:3" x14ac:dyDescent="0.25">
      <c r="A511">
        <v>12206591</v>
      </c>
      <c r="B511" t="s">
        <v>360</v>
      </c>
      <c r="C511">
        <v>1386.63</v>
      </c>
    </row>
    <row r="512" spans="1:3" x14ac:dyDescent="0.25">
      <c r="A512">
        <v>12206592</v>
      </c>
      <c r="B512" t="s">
        <v>361</v>
      </c>
      <c r="C512">
        <v>1649.19</v>
      </c>
    </row>
    <row r="513" spans="1:3" x14ac:dyDescent="0.25">
      <c r="A513">
        <v>12206737</v>
      </c>
      <c r="B513" t="s">
        <v>362</v>
      </c>
      <c r="C513">
        <v>1127.02</v>
      </c>
    </row>
    <row r="514" spans="1:3" x14ac:dyDescent="0.25">
      <c r="A514">
        <v>12206750</v>
      </c>
      <c r="B514" t="s">
        <v>363</v>
      </c>
      <c r="C514">
        <v>1599.17</v>
      </c>
    </row>
    <row r="515" spans="1:3" x14ac:dyDescent="0.25">
      <c r="A515">
        <v>12206800</v>
      </c>
      <c r="B515" t="s">
        <v>364</v>
      </c>
      <c r="C515">
        <v>1397.22</v>
      </c>
    </row>
    <row r="516" spans="1:3" x14ac:dyDescent="0.25">
      <c r="A516">
        <v>12207530</v>
      </c>
      <c r="B516" t="s">
        <v>365</v>
      </c>
      <c r="C516">
        <v>815.25</v>
      </c>
    </row>
    <row r="517" spans="1:3" x14ac:dyDescent="0.25">
      <c r="A517">
        <v>12207623</v>
      </c>
      <c r="B517" t="s">
        <v>366</v>
      </c>
      <c r="C517">
        <v>880.45</v>
      </c>
    </row>
    <row r="518" spans="1:3" x14ac:dyDescent="0.25">
      <c r="A518">
        <v>12207737</v>
      </c>
      <c r="B518" t="s">
        <v>367</v>
      </c>
      <c r="C518">
        <v>927.44</v>
      </c>
    </row>
    <row r="519" spans="1:3" x14ac:dyDescent="0.25">
      <c r="A519">
        <v>12207750</v>
      </c>
      <c r="B519" t="s">
        <v>368</v>
      </c>
      <c r="C519">
        <v>1100.22</v>
      </c>
    </row>
    <row r="520" spans="1:3" x14ac:dyDescent="0.25">
      <c r="A520">
        <v>12207800</v>
      </c>
      <c r="B520" t="s">
        <v>369</v>
      </c>
      <c r="C520">
        <v>1072.19</v>
      </c>
    </row>
    <row r="521" spans="1:3" x14ac:dyDescent="0.25">
      <c r="A521">
        <v>12208100</v>
      </c>
      <c r="B521" t="s">
        <v>6793</v>
      </c>
      <c r="C521">
        <v>3165.83</v>
      </c>
    </row>
    <row r="522" spans="1:3" x14ac:dyDescent="0.25">
      <c r="A522">
        <v>12208120</v>
      </c>
      <c r="B522" t="s">
        <v>370</v>
      </c>
      <c r="C522">
        <v>3269.28</v>
      </c>
    </row>
    <row r="523" spans="1:3" x14ac:dyDescent="0.25">
      <c r="A523">
        <v>12208530</v>
      </c>
      <c r="B523" t="s">
        <v>6794</v>
      </c>
      <c r="C523">
        <v>1132.5</v>
      </c>
    </row>
    <row r="524" spans="1:3" x14ac:dyDescent="0.25">
      <c r="A524">
        <v>12208570</v>
      </c>
      <c r="B524" t="s">
        <v>371</v>
      </c>
      <c r="C524">
        <v>2296.8000000000002</v>
      </c>
    </row>
    <row r="525" spans="1:3" x14ac:dyDescent="0.25">
      <c r="A525">
        <v>12208581</v>
      </c>
      <c r="B525" t="s">
        <v>372</v>
      </c>
      <c r="C525">
        <v>890.83</v>
      </c>
    </row>
    <row r="526" spans="1:3" x14ac:dyDescent="0.25">
      <c r="A526">
        <v>12208586</v>
      </c>
      <c r="B526" t="s">
        <v>373</v>
      </c>
      <c r="C526">
        <v>1665.83</v>
      </c>
    </row>
    <row r="527" spans="1:3" x14ac:dyDescent="0.25">
      <c r="A527">
        <v>12208587</v>
      </c>
      <c r="B527" t="s">
        <v>374</v>
      </c>
      <c r="C527">
        <v>1807.5</v>
      </c>
    </row>
    <row r="528" spans="1:3" x14ac:dyDescent="0.25">
      <c r="A528">
        <v>12208593</v>
      </c>
      <c r="B528" t="s">
        <v>375</v>
      </c>
      <c r="C528">
        <v>1890.83</v>
      </c>
    </row>
    <row r="529" spans="1:3" x14ac:dyDescent="0.25">
      <c r="A529">
        <v>12208594</v>
      </c>
      <c r="B529" t="s">
        <v>376</v>
      </c>
      <c r="C529">
        <v>2249.17</v>
      </c>
    </row>
    <row r="530" spans="1:3" x14ac:dyDescent="0.25">
      <c r="A530">
        <v>12208598</v>
      </c>
      <c r="B530" t="s">
        <v>377</v>
      </c>
      <c r="C530">
        <v>1732.5</v>
      </c>
    </row>
    <row r="531" spans="1:3" x14ac:dyDescent="0.25">
      <c r="A531">
        <v>12208599</v>
      </c>
      <c r="B531" t="s">
        <v>378</v>
      </c>
      <c r="C531">
        <v>2040.83</v>
      </c>
    </row>
    <row r="532" spans="1:3" x14ac:dyDescent="0.25">
      <c r="A532">
        <v>12208600</v>
      </c>
      <c r="B532" t="s">
        <v>379</v>
      </c>
      <c r="C532">
        <v>2864.4</v>
      </c>
    </row>
    <row r="533" spans="1:3" x14ac:dyDescent="0.25">
      <c r="A533">
        <v>12208623</v>
      </c>
      <c r="B533" t="s">
        <v>6795</v>
      </c>
      <c r="C533">
        <v>1357.5</v>
      </c>
    </row>
    <row r="534" spans="1:3" x14ac:dyDescent="0.25">
      <c r="A534">
        <v>12208737</v>
      </c>
      <c r="B534" t="s">
        <v>6796</v>
      </c>
      <c r="C534">
        <v>1582.5</v>
      </c>
    </row>
    <row r="535" spans="1:3" x14ac:dyDescent="0.25">
      <c r="A535">
        <v>12208800</v>
      </c>
      <c r="B535" t="s">
        <v>6797</v>
      </c>
      <c r="C535">
        <v>1632.5</v>
      </c>
    </row>
    <row r="536" spans="1:3" x14ac:dyDescent="0.25">
      <c r="A536">
        <v>12208916</v>
      </c>
      <c r="B536" t="s">
        <v>380</v>
      </c>
      <c r="C536">
        <v>1051.82</v>
      </c>
    </row>
    <row r="537" spans="1:3" x14ac:dyDescent="0.25">
      <c r="A537">
        <v>12209438</v>
      </c>
      <c r="B537" t="s">
        <v>381</v>
      </c>
      <c r="C537">
        <v>1074.17</v>
      </c>
    </row>
    <row r="538" spans="1:3" x14ac:dyDescent="0.25">
      <c r="A538">
        <v>12209530</v>
      </c>
      <c r="B538" t="s">
        <v>6798</v>
      </c>
      <c r="C538">
        <v>1532.5</v>
      </c>
    </row>
    <row r="539" spans="1:3" x14ac:dyDescent="0.25">
      <c r="A539">
        <v>12209535</v>
      </c>
      <c r="B539" t="s">
        <v>382</v>
      </c>
      <c r="C539">
        <v>957.5</v>
      </c>
    </row>
    <row r="540" spans="1:3" x14ac:dyDescent="0.25">
      <c r="A540">
        <v>12209538</v>
      </c>
      <c r="B540" t="s">
        <v>383</v>
      </c>
      <c r="C540">
        <v>1082.5</v>
      </c>
    </row>
    <row r="541" spans="1:3" x14ac:dyDescent="0.25">
      <c r="A541">
        <v>12209539</v>
      </c>
      <c r="B541" t="s">
        <v>384</v>
      </c>
      <c r="C541">
        <v>1375.8</v>
      </c>
    </row>
    <row r="542" spans="1:3" x14ac:dyDescent="0.25">
      <c r="A542">
        <v>12209540</v>
      </c>
      <c r="B542" t="s">
        <v>385</v>
      </c>
      <c r="C542">
        <v>1124.17</v>
      </c>
    </row>
    <row r="543" spans="1:3" x14ac:dyDescent="0.25">
      <c r="A543">
        <v>12209545</v>
      </c>
      <c r="B543" t="s">
        <v>386</v>
      </c>
      <c r="C543">
        <v>999.17</v>
      </c>
    </row>
    <row r="544" spans="1:3" x14ac:dyDescent="0.25">
      <c r="A544">
        <v>12209550</v>
      </c>
      <c r="B544" t="s">
        <v>387</v>
      </c>
      <c r="C544">
        <v>1415.83</v>
      </c>
    </row>
    <row r="545" spans="1:3" x14ac:dyDescent="0.25">
      <c r="A545">
        <v>12209623</v>
      </c>
      <c r="B545" t="s">
        <v>6799</v>
      </c>
      <c r="C545">
        <v>1707.5</v>
      </c>
    </row>
    <row r="546" spans="1:3" x14ac:dyDescent="0.25">
      <c r="A546">
        <v>12209737</v>
      </c>
      <c r="B546" t="s">
        <v>6800</v>
      </c>
      <c r="C546">
        <v>1940.83</v>
      </c>
    </row>
    <row r="547" spans="1:3" x14ac:dyDescent="0.25">
      <c r="A547">
        <v>12209750</v>
      </c>
      <c r="B547" t="s">
        <v>6801</v>
      </c>
      <c r="C547">
        <v>1832.5</v>
      </c>
    </row>
    <row r="548" spans="1:3" x14ac:dyDescent="0.25">
      <c r="A548">
        <v>12209751</v>
      </c>
      <c r="B548" t="s">
        <v>6802</v>
      </c>
      <c r="C548">
        <v>1966.23</v>
      </c>
    </row>
    <row r="549" spans="1:3" x14ac:dyDescent="0.25">
      <c r="A549">
        <v>12209800</v>
      </c>
      <c r="B549" t="s">
        <v>6803</v>
      </c>
      <c r="C549">
        <v>2149.17</v>
      </c>
    </row>
    <row r="550" spans="1:3" x14ac:dyDescent="0.25">
      <c r="A550">
        <v>12209916</v>
      </c>
      <c r="B550" t="s">
        <v>6804</v>
      </c>
      <c r="C550">
        <v>2665.83</v>
      </c>
    </row>
    <row r="551" spans="1:3" x14ac:dyDescent="0.25">
      <c r="A551">
        <v>12209920</v>
      </c>
      <c r="B551" t="s">
        <v>388</v>
      </c>
      <c r="C551" t="s">
        <v>389</v>
      </c>
    </row>
    <row r="552" spans="1:3" x14ac:dyDescent="0.25">
      <c r="A552">
        <v>12209980</v>
      </c>
      <c r="B552" t="s">
        <v>390</v>
      </c>
      <c r="C552">
        <v>37.42</v>
      </c>
    </row>
    <row r="553" spans="1:3" x14ac:dyDescent="0.25">
      <c r="A553">
        <v>12209981</v>
      </c>
      <c r="B553" t="s">
        <v>391</v>
      </c>
      <c r="C553">
        <v>58.25</v>
      </c>
    </row>
    <row r="554" spans="1:3" x14ac:dyDescent="0.25">
      <c r="A554">
        <v>12209990</v>
      </c>
      <c r="B554" t="s">
        <v>392</v>
      </c>
      <c r="C554">
        <v>32.5</v>
      </c>
    </row>
    <row r="555" spans="1:3" x14ac:dyDescent="0.25">
      <c r="A555">
        <v>12209991</v>
      </c>
      <c r="B555" t="s">
        <v>393</v>
      </c>
      <c r="C555">
        <v>122.01</v>
      </c>
    </row>
    <row r="556" spans="1:3" x14ac:dyDescent="0.25">
      <c r="A556">
        <v>12262110</v>
      </c>
      <c r="B556" t="s">
        <v>394</v>
      </c>
      <c r="C556">
        <v>764.04</v>
      </c>
    </row>
    <row r="557" spans="1:3" x14ac:dyDescent="0.25">
      <c r="A557">
        <v>12262530</v>
      </c>
      <c r="B557" t="s">
        <v>395</v>
      </c>
      <c r="C557">
        <v>537.91999999999996</v>
      </c>
    </row>
    <row r="558" spans="1:3" x14ac:dyDescent="0.25">
      <c r="A558">
        <v>12262623</v>
      </c>
      <c r="B558" t="s">
        <v>396</v>
      </c>
      <c r="C558">
        <v>596.79</v>
      </c>
    </row>
    <row r="559" spans="1:3" x14ac:dyDescent="0.25">
      <c r="A559">
        <v>12262737</v>
      </c>
      <c r="B559" t="s">
        <v>397</v>
      </c>
      <c r="C559">
        <v>700</v>
      </c>
    </row>
    <row r="560" spans="1:3" x14ac:dyDescent="0.25">
      <c r="A560">
        <v>12262800</v>
      </c>
      <c r="B560" t="s">
        <v>398</v>
      </c>
      <c r="C560">
        <v>712.48</v>
      </c>
    </row>
    <row r="561" spans="1:3" x14ac:dyDescent="0.25">
      <c r="A561">
        <v>12262916</v>
      </c>
      <c r="B561" t="s">
        <v>399</v>
      </c>
      <c r="C561">
        <v>555.84</v>
      </c>
    </row>
    <row r="562" spans="1:3" x14ac:dyDescent="0.25">
      <c r="A562">
        <v>12265110</v>
      </c>
      <c r="B562" t="s">
        <v>400</v>
      </c>
      <c r="C562">
        <v>1187.28</v>
      </c>
    </row>
    <row r="563" spans="1:3" x14ac:dyDescent="0.25">
      <c r="A563">
        <v>12265510</v>
      </c>
      <c r="B563" t="s">
        <v>401</v>
      </c>
      <c r="C563">
        <v>519.61</v>
      </c>
    </row>
    <row r="564" spans="1:3" x14ac:dyDescent="0.25">
      <c r="A564">
        <v>12265530</v>
      </c>
      <c r="B564" t="s">
        <v>402</v>
      </c>
      <c r="C564">
        <v>807.89</v>
      </c>
    </row>
    <row r="565" spans="1:3" x14ac:dyDescent="0.25">
      <c r="A565">
        <v>12265623</v>
      </c>
      <c r="B565" t="s">
        <v>403</v>
      </c>
      <c r="C565">
        <v>897.19</v>
      </c>
    </row>
    <row r="566" spans="1:3" x14ac:dyDescent="0.25">
      <c r="A566">
        <v>12265700</v>
      </c>
      <c r="B566" t="s">
        <v>404</v>
      </c>
      <c r="C566">
        <v>933.73</v>
      </c>
    </row>
    <row r="567" spans="1:3" x14ac:dyDescent="0.25">
      <c r="A567">
        <v>12265737</v>
      </c>
      <c r="B567" t="s">
        <v>405</v>
      </c>
      <c r="C567">
        <v>980</v>
      </c>
    </row>
    <row r="568" spans="1:3" x14ac:dyDescent="0.25">
      <c r="A568">
        <v>12265800</v>
      </c>
      <c r="B568" t="s">
        <v>406</v>
      </c>
      <c r="C568">
        <v>1382.5</v>
      </c>
    </row>
    <row r="569" spans="1:3" x14ac:dyDescent="0.25">
      <c r="A569">
        <v>12265916</v>
      </c>
      <c r="B569" t="s">
        <v>407</v>
      </c>
      <c r="C569">
        <v>990.88</v>
      </c>
    </row>
    <row r="570" spans="1:3" x14ac:dyDescent="0.25">
      <c r="A570">
        <v>12271530</v>
      </c>
      <c r="B570" t="s">
        <v>408</v>
      </c>
      <c r="C570">
        <v>520.64</v>
      </c>
    </row>
    <row r="571" spans="1:3" x14ac:dyDescent="0.25">
      <c r="A571">
        <v>12271620</v>
      </c>
      <c r="B571" t="s">
        <v>409</v>
      </c>
      <c r="C571">
        <v>560</v>
      </c>
    </row>
    <row r="572" spans="1:3" x14ac:dyDescent="0.25">
      <c r="A572">
        <v>12271623</v>
      </c>
      <c r="B572" t="s">
        <v>410</v>
      </c>
      <c r="C572">
        <v>554.88</v>
      </c>
    </row>
    <row r="573" spans="1:3" x14ac:dyDescent="0.25">
      <c r="A573">
        <v>12271630</v>
      </c>
      <c r="B573" t="s">
        <v>411</v>
      </c>
      <c r="C573">
        <v>569.91999999999996</v>
      </c>
    </row>
    <row r="574" spans="1:3" x14ac:dyDescent="0.25">
      <c r="A574">
        <v>12271635</v>
      </c>
      <c r="B574" t="s">
        <v>412</v>
      </c>
      <c r="C574">
        <v>583.20000000000005</v>
      </c>
    </row>
    <row r="575" spans="1:3" x14ac:dyDescent="0.25">
      <c r="A575">
        <v>12271640</v>
      </c>
      <c r="B575" t="s">
        <v>413</v>
      </c>
      <c r="C575">
        <v>651.04</v>
      </c>
    </row>
    <row r="576" spans="1:3" x14ac:dyDescent="0.25">
      <c r="A576">
        <v>12271645</v>
      </c>
      <c r="B576" t="s">
        <v>414</v>
      </c>
      <c r="C576">
        <v>662.72</v>
      </c>
    </row>
    <row r="577" spans="1:3" x14ac:dyDescent="0.25">
      <c r="A577">
        <v>12271650</v>
      </c>
      <c r="B577" t="s">
        <v>415</v>
      </c>
      <c r="C577">
        <v>730.56</v>
      </c>
    </row>
    <row r="578" spans="1:3" x14ac:dyDescent="0.25">
      <c r="A578">
        <v>12271660</v>
      </c>
      <c r="B578" t="s">
        <v>416</v>
      </c>
      <c r="C578">
        <v>832</v>
      </c>
    </row>
    <row r="579" spans="1:3" x14ac:dyDescent="0.25">
      <c r="A579">
        <v>12271670</v>
      </c>
      <c r="B579" t="s">
        <v>417</v>
      </c>
      <c r="C579">
        <v>880</v>
      </c>
    </row>
    <row r="580" spans="1:3" x14ac:dyDescent="0.25">
      <c r="A580">
        <v>12271700</v>
      </c>
      <c r="B580" t="s">
        <v>418</v>
      </c>
      <c r="C580">
        <v>569.6</v>
      </c>
    </row>
    <row r="581" spans="1:3" x14ac:dyDescent="0.25">
      <c r="A581">
        <v>12271737</v>
      </c>
      <c r="B581" t="s">
        <v>419</v>
      </c>
      <c r="C581">
        <v>590.72</v>
      </c>
    </row>
    <row r="582" spans="1:3" x14ac:dyDescent="0.25">
      <c r="A582">
        <v>12271765</v>
      </c>
      <c r="B582" t="s">
        <v>420</v>
      </c>
      <c r="C582">
        <v>700</v>
      </c>
    </row>
    <row r="583" spans="1:3" x14ac:dyDescent="0.25">
      <c r="A583">
        <v>12271916</v>
      </c>
      <c r="B583" t="s">
        <v>421</v>
      </c>
      <c r="C583">
        <v>693.76</v>
      </c>
    </row>
    <row r="584" spans="1:3" x14ac:dyDescent="0.25">
      <c r="A584">
        <v>12271920</v>
      </c>
      <c r="B584" t="s">
        <v>422</v>
      </c>
      <c r="C584">
        <v>142.5</v>
      </c>
    </row>
    <row r="585" spans="1:3" x14ac:dyDescent="0.25">
      <c r="A585">
        <v>12271930</v>
      </c>
      <c r="B585" t="s">
        <v>423</v>
      </c>
      <c r="C585">
        <v>165.6</v>
      </c>
    </row>
    <row r="586" spans="1:3" x14ac:dyDescent="0.25">
      <c r="A586">
        <v>12271940</v>
      </c>
      <c r="B586" t="s">
        <v>424</v>
      </c>
      <c r="C586">
        <v>165.6</v>
      </c>
    </row>
    <row r="587" spans="1:3" x14ac:dyDescent="0.25">
      <c r="A587">
        <v>12271950</v>
      </c>
      <c r="B587" t="s">
        <v>425</v>
      </c>
      <c r="C587">
        <v>187.2</v>
      </c>
    </row>
    <row r="588" spans="1:3" x14ac:dyDescent="0.25">
      <c r="A588">
        <v>12271960</v>
      </c>
      <c r="B588" t="s">
        <v>426</v>
      </c>
      <c r="C588">
        <v>187.2</v>
      </c>
    </row>
    <row r="589" spans="1:3" x14ac:dyDescent="0.25">
      <c r="A589">
        <v>12271970</v>
      </c>
      <c r="B589" t="s">
        <v>427</v>
      </c>
      <c r="C589">
        <v>209.95</v>
      </c>
    </row>
    <row r="590" spans="1:3" x14ac:dyDescent="0.25">
      <c r="A590">
        <v>12271980</v>
      </c>
      <c r="B590" t="s">
        <v>428</v>
      </c>
      <c r="C590">
        <v>232</v>
      </c>
    </row>
    <row r="591" spans="1:3" x14ac:dyDescent="0.25">
      <c r="A591">
        <v>12271990</v>
      </c>
      <c r="B591" t="s">
        <v>429</v>
      </c>
      <c r="C591">
        <v>235.2</v>
      </c>
    </row>
    <row r="592" spans="1:3" x14ac:dyDescent="0.25">
      <c r="A592">
        <v>12272540</v>
      </c>
      <c r="B592" t="s">
        <v>430</v>
      </c>
      <c r="C592">
        <v>209.18</v>
      </c>
    </row>
    <row r="593" spans="1:3" x14ac:dyDescent="0.25">
      <c r="A593">
        <v>12272550</v>
      </c>
      <c r="B593" t="s">
        <v>431</v>
      </c>
      <c r="C593">
        <v>231.39</v>
      </c>
    </row>
    <row r="594" spans="1:3" x14ac:dyDescent="0.25">
      <c r="A594">
        <v>12272560</v>
      </c>
      <c r="B594" t="s">
        <v>432</v>
      </c>
      <c r="C594">
        <v>232.38</v>
      </c>
    </row>
    <row r="595" spans="1:3" x14ac:dyDescent="0.25">
      <c r="A595">
        <v>12272570</v>
      </c>
      <c r="B595" t="s">
        <v>433</v>
      </c>
      <c r="C595">
        <v>265.31</v>
      </c>
    </row>
    <row r="596" spans="1:3" x14ac:dyDescent="0.25">
      <c r="A596">
        <v>12272580</v>
      </c>
      <c r="B596" t="s">
        <v>434</v>
      </c>
      <c r="C596">
        <v>285.81</v>
      </c>
    </row>
    <row r="597" spans="1:3" x14ac:dyDescent="0.25">
      <c r="A597">
        <v>12272590</v>
      </c>
      <c r="B597" t="s">
        <v>435</v>
      </c>
      <c r="C597">
        <v>297.41000000000003</v>
      </c>
    </row>
    <row r="598" spans="1:3" x14ac:dyDescent="0.25">
      <c r="A598">
        <v>12272820</v>
      </c>
      <c r="B598" t="s">
        <v>436</v>
      </c>
      <c r="C598">
        <v>179.84</v>
      </c>
    </row>
    <row r="599" spans="1:3" x14ac:dyDescent="0.25">
      <c r="A599">
        <v>12272830</v>
      </c>
      <c r="B599" t="s">
        <v>437</v>
      </c>
      <c r="C599">
        <v>209.18</v>
      </c>
    </row>
    <row r="600" spans="1:3" x14ac:dyDescent="0.25">
      <c r="A600">
        <v>12274620</v>
      </c>
      <c r="B600" t="s">
        <v>438</v>
      </c>
      <c r="C600">
        <v>1092.1600000000001</v>
      </c>
    </row>
    <row r="601" spans="1:3" x14ac:dyDescent="0.25">
      <c r="A601">
        <v>12274625</v>
      </c>
      <c r="B601" t="s">
        <v>439</v>
      </c>
      <c r="C601">
        <v>1180</v>
      </c>
    </row>
    <row r="602" spans="1:3" x14ac:dyDescent="0.25">
      <c r="A602">
        <v>12274630</v>
      </c>
      <c r="B602" t="s">
        <v>440</v>
      </c>
      <c r="C602">
        <v>1189.1199999999999</v>
      </c>
    </row>
    <row r="603" spans="1:3" x14ac:dyDescent="0.25">
      <c r="A603">
        <v>12274640</v>
      </c>
      <c r="B603" t="s">
        <v>441</v>
      </c>
      <c r="C603">
        <v>1348.48</v>
      </c>
    </row>
    <row r="604" spans="1:3" x14ac:dyDescent="0.25">
      <c r="A604">
        <v>12274645</v>
      </c>
      <c r="B604" t="s">
        <v>442</v>
      </c>
      <c r="C604">
        <v>1383.04</v>
      </c>
    </row>
    <row r="605" spans="1:3" x14ac:dyDescent="0.25">
      <c r="A605">
        <v>12274650</v>
      </c>
      <c r="B605" t="s">
        <v>443</v>
      </c>
      <c r="C605">
        <v>1524.96</v>
      </c>
    </row>
    <row r="606" spans="1:3" x14ac:dyDescent="0.25">
      <c r="A606">
        <v>12274660</v>
      </c>
      <c r="B606" t="s">
        <v>444</v>
      </c>
      <c r="C606">
        <v>1647.52</v>
      </c>
    </row>
    <row r="607" spans="1:3" x14ac:dyDescent="0.25">
      <c r="A607">
        <v>12274670</v>
      </c>
      <c r="B607" t="s">
        <v>445</v>
      </c>
      <c r="C607">
        <v>1982.4</v>
      </c>
    </row>
    <row r="608" spans="1:3" x14ac:dyDescent="0.25">
      <c r="A608">
        <v>12275100</v>
      </c>
      <c r="B608" t="s">
        <v>446</v>
      </c>
      <c r="C608">
        <v>352</v>
      </c>
    </row>
    <row r="609" spans="1:3" x14ac:dyDescent="0.25">
      <c r="A609">
        <v>12275530</v>
      </c>
      <c r="B609" t="s">
        <v>447</v>
      </c>
      <c r="C609">
        <v>196.72</v>
      </c>
    </row>
    <row r="610" spans="1:3" x14ac:dyDescent="0.25">
      <c r="A610">
        <v>12275623</v>
      </c>
      <c r="B610" t="s">
        <v>448</v>
      </c>
      <c r="C610">
        <v>227.5</v>
      </c>
    </row>
    <row r="611" spans="1:3" x14ac:dyDescent="0.25">
      <c r="A611">
        <v>12275700</v>
      </c>
      <c r="B611" t="s">
        <v>449</v>
      </c>
      <c r="C611">
        <v>228.98</v>
      </c>
    </row>
    <row r="612" spans="1:3" x14ac:dyDescent="0.25">
      <c r="A612">
        <v>12275737</v>
      </c>
      <c r="B612" t="s">
        <v>450</v>
      </c>
      <c r="C612">
        <v>256.77999999999997</v>
      </c>
    </row>
    <row r="613" spans="1:3" x14ac:dyDescent="0.25">
      <c r="A613">
        <v>12275765</v>
      </c>
      <c r="B613" t="s">
        <v>451</v>
      </c>
      <c r="C613">
        <v>283.92</v>
      </c>
    </row>
    <row r="614" spans="1:3" x14ac:dyDescent="0.25">
      <c r="A614">
        <v>12275916</v>
      </c>
      <c r="B614" t="s">
        <v>452</v>
      </c>
      <c r="C614">
        <v>311.89999999999998</v>
      </c>
    </row>
    <row r="615" spans="1:3" x14ac:dyDescent="0.25">
      <c r="A615">
        <v>12278110</v>
      </c>
      <c r="B615" t="s">
        <v>453</v>
      </c>
      <c r="C615">
        <v>338</v>
      </c>
    </row>
    <row r="616" spans="1:3" x14ac:dyDescent="0.25">
      <c r="A616">
        <v>12278530</v>
      </c>
      <c r="B616" t="s">
        <v>454</v>
      </c>
      <c r="C616">
        <v>339.83</v>
      </c>
    </row>
    <row r="617" spans="1:3" x14ac:dyDescent="0.25">
      <c r="A617">
        <v>12278623</v>
      </c>
      <c r="B617" t="s">
        <v>455</v>
      </c>
      <c r="C617">
        <v>231.1</v>
      </c>
    </row>
    <row r="618" spans="1:3" x14ac:dyDescent="0.25">
      <c r="A618">
        <v>12278630</v>
      </c>
      <c r="B618" t="s">
        <v>456</v>
      </c>
      <c r="C618">
        <v>163.4</v>
      </c>
    </row>
    <row r="619" spans="1:3" x14ac:dyDescent="0.25">
      <c r="A619">
        <v>12278700</v>
      </c>
      <c r="B619" t="s">
        <v>457</v>
      </c>
      <c r="C619">
        <v>243.52</v>
      </c>
    </row>
    <row r="620" spans="1:3" x14ac:dyDescent="0.25">
      <c r="A620">
        <v>12278737</v>
      </c>
      <c r="B620" t="s">
        <v>458</v>
      </c>
      <c r="C620">
        <v>282.64</v>
      </c>
    </row>
    <row r="621" spans="1:3" x14ac:dyDescent="0.25">
      <c r="A621">
        <v>12278800</v>
      </c>
      <c r="B621" t="s">
        <v>459</v>
      </c>
      <c r="C621">
        <v>322.99</v>
      </c>
    </row>
    <row r="622" spans="1:3" x14ac:dyDescent="0.25">
      <c r="A622">
        <v>12278916</v>
      </c>
      <c r="B622" t="s">
        <v>460</v>
      </c>
      <c r="C622">
        <v>286</v>
      </c>
    </row>
    <row r="623" spans="1:3" x14ac:dyDescent="0.25">
      <c r="A623">
        <v>12279100</v>
      </c>
      <c r="B623" t="s">
        <v>461</v>
      </c>
      <c r="C623">
        <v>352</v>
      </c>
    </row>
    <row r="624" spans="1:3" x14ac:dyDescent="0.25">
      <c r="A624">
        <v>12279530</v>
      </c>
      <c r="B624" t="s">
        <v>462</v>
      </c>
      <c r="C624">
        <v>191.92</v>
      </c>
    </row>
    <row r="625" spans="1:3" x14ac:dyDescent="0.25">
      <c r="A625">
        <v>12279540</v>
      </c>
      <c r="B625" t="s">
        <v>463</v>
      </c>
      <c r="C625">
        <v>204.08</v>
      </c>
    </row>
    <row r="626" spans="1:3" x14ac:dyDescent="0.25">
      <c r="A626">
        <v>12279550</v>
      </c>
      <c r="B626" t="s">
        <v>464</v>
      </c>
      <c r="C626">
        <v>237.18</v>
      </c>
    </row>
    <row r="627" spans="1:3" x14ac:dyDescent="0.25">
      <c r="A627">
        <v>12279560</v>
      </c>
      <c r="B627" t="s">
        <v>465</v>
      </c>
      <c r="C627">
        <v>226.72</v>
      </c>
    </row>
    <row r="628" spans="1:3" x14ac:dyDescent="0.25">
      <c r="A628">
        <v>12279570</v>
      </c>
      <c r="B628" t="s">
        <v>466</v>
      </c>
      <c r="C628">
        <v>258.85000000000002</v>
      </c>
    </row>
    <row r="629" spans="1:3" x14ac:dyDescent="0.25">
      <c r="A629">
        <v>12279580</v>
      </c>
      <c r="B629" t="s">
        <v>467</v>
      </c>
      <c r="C629">
        <v>292.95999999999998</v>
      </c>
    </row>
    <row r="630" spans="1:3" x14ac:dyDescent="0.25">
      <c r="A630">
        <v>12279590</v>
      </c>
      <c r="B630" t="s">
        <v>468</v>
      </c>
      <c r="C630">
        <v>290.16000000000003</v>
      </c>
    </row>
    <row r="631" spans="1:3" x14ac:dyDescent="0.25">
      <c r="A631">
        <v>12279623</v>
      </c>
      <c r="B631" t="s">
        <v>469</v>
      </c>
      <c r="C631">
        <v>221.95</v>
      </c>
    </row>
    <row r="632" spans="1:3" x14ac:dyDescent="0.25">
      <c r="A632">
        <v>12279700</v>
      </c>
      <c r="B632" t="s">
        <v>470</v>
      </c>
      <c r="C632">
        <v>223.39</v>
      </c>
    </row>
    <row r="633" spans="1:3" x14ac:dyDescent="0.25">
      <c r="A633">
        <v>12279737</v>
      </c>
      <c r="B633" t="s">
        <v>471</v>
      </c>
      <c r="C633">
        <v>250.53</v>
      </c>
    </row>
    <row r="634" spans="1:3" x14ac:dyDescent="0.25">
      <c r="A634">
        <v>12279765</v>
      </c>
      <c r="B634" t="s">
        <v>472</v>
      </c>
      <c r="C634">
        <v>276.99</v>
      </c>
    </row>
    <row r="635" spans="1:3" x14ac:dyDescent="0.25">
      <c r="A635">
        <v>12279820</v>
      </c>
      <c r="B635" t="s">
        <v>473</v>
      </c>
      <c r="C635">
        <v>175.46</v>
      </c>
    </row>
    <row r="636" spans="1:3" x14ac:dyDescent="0.25">
      <c r="A636">
        <v>12279830</v>
      </c>
      <c r="B636" t="s">
        <v>474</v>
      </c>
      <c r="C636">
        <v>204.08</v>
      </c>
    </row>
    <row r="637" spans="1:3" x14ac:dyDescent="0.25">
      <c r="A637">
        <v>12279916</v>
      </c>
      <c r="B637" t="s">
        <v>475</v>
      </c>
      <c r="C637">
        <v>304.3</v>
      </c>
    </row>
    <row r="638" spans="1:3" x14ac:dyDescent="0.25">
      <c r="A638">
        <v>12289530</v>
      </c>
      <c r="B638" t="s">
        <v>476</v>
      </c>
      <c r="C638">
        <v>1999.17</v>
      </c>
    </row>
    <row r="639" spans="1:3" x14ac:dyDescent="0.25">
      <c r="A639">
        <v>12289535</v>
      </c>
      <c r="B639" t="s">
        <v>6675</v>
      </c>
      <c r="C639">
        <v>2057.5</v>
      </c>
    </row>
    <row r="640" spans="1:3" x14ac:dyDescent="0.25">
      <c r="A640">
        <v>12289623</v>
      </c>
      <c r="B640" t="s">
        <v>477</v>
      </c>
      <c r="C640">
        <v>2249.17</v>
      </c>
    </row>
    <row r="641" spans="1:3" x14ac:dyDescent="0.25">
      <c r="A641">
        <v>12289737</v>
      </c>
      <c r="B641" t="s">
        <v>478</v>
      </c>
      <c r="C641">
        <v>2499.17</v>
      </c>
    </row>
    <row r="642" spans="1:3" x14ac:dyDescent="0.25">
      <c r="A642">
        <v>12289738</v>
      </c>
      <c r="B642" t="s">
        <v>6805</v>
      </c>
      <c r="C642">
        <v>2415.83</v>
      </c>
    </row>
    <row r="643" spans="1:3" x14ac:dyDescent="0.25">
      <c r="A643">
        <v>12289750</v>
      </c>
      <c r="B643" t="s">
        <v>479</v>
      </c>
      <c r="C643">
        <v>2332.5</v>
      </c>
    </row>
    <row r="644" spans="1:3" x14ac:dyDescent="0.25">
      <c r="A644">
        <v>12289800</v>
      </c>
      <c r="B644" t="s">
        <v>480</v>
      </c>
      <c r="C644">
        <v>2799.17</v>
      </c>
    </row>
    <row r="645" spans="1:3" x14ac:dyDescent="0.25">
      <c r="A645">
        <v>12300515</v>
      </c>
      <c r="B645" t="s">
        <v>481</v>
      </c>
      <c r="C645">
        <v>1249.17</v>
      </c>
    </row>
    <row r="646" spans="1:3" x14ac:dyDescent="0.25">
      <c r="A646">
        <v>12300516</v>
      </c>
      <c r="B646" t="s">
        <v>482</v>
      </c>
      <c r="C646">
        <v>1332.5</v>
      </c>
    </row>
    <row r="647" spans="1:3" x14ac:dyDescent="0.25">
      <c r="A647">
        <v>12300517</v>
      </c>
      <c r="B647" t="s">
        <v>483</v>
      </c>
      <c r="C647">
        <v>1415.83</v>
      </c>
    </row>
    <row r="648" spans="1:3" x14ac:dyDescent="0.25">
      <c r="A648">
        <v>12300518</v>
      </c>
      <c r="B648" t="s">
        <v>484</v>
      </c>
      <c r="C648">
        <v>1499.17</v>
      </c>
    </row>
    <row r="649" spans="1:3" x14ac:dyDescent="0.25">
      <c r="A649">
        <v>12300519</v>
      </c>
      <c r="B649" t="s">
        <v>485</v>
      </c>
      <c r="C649">
        <v>1624.17</v>
      </c>
    </row>
    <row r="650" spans="1:3" x14ac:dyDescent="0.25">
      <c r="A650">
        <v>12300520</v>
      </c>
      <c r="B650" t="s">
        <v>486</v>
      </c>
      <c r="C650">
        <v>1732.5</v>
      </c>
    </row>
    <row r="651" spans="1:3" x14ac:dyDescent="0.25">
      <c r="A651">
        <v>12300521</v>
      </c>
      <c r="B651" t="s">
        <v>487</v>
      </c>
      <c r="C651">
        <v>1865.83</v>
      </c>
    </row>
    <row r="652" spans="1:3" x14ac:dyDescent="0.25">
      <c r="A652">
        <v>12300522</v>
      </c>
      <c r="B652" t="s">
        <v>488</v>
      </c>
      <c r="C652">
        <v>1915.83</v>
      </c>
    </row>
    <row r="653" spans="1:3" x14ac:dyDescent="0.25">
      <c r="A653">
        <v>12300523</v>
      </c>
      <c r="B653" t="s">
        <v>489</v>
      </c>
      <c r="C653">
        <v>1707.5</v>
      </c>
    </row>
    <row r="654" spans="1:3" x14ac:dyDescent="0.25">
      <c r="A654">
        <v>12300524</v>
      </c>
      <c r="B654" t="s">
        <v>490</v>
      </c>
      <c r="C654">
        <v>1999.17</v>
      </c>
    </row>
    <row r="655" spans="1:3" x14ac:dyDescent="0.25">
      <c r="A655">
        <v>12300525</v>
      </c>
      <c r="B655" t="s">
        <v>491</v>
      </c>
      <c r="C655">
        <v>2157.5</v>
      </c>
    </row>
    <row r="656" spans="1:3" x14ac:dyDescent="0.25">
      <c r="A656">
        <v>12300526</v>
      </c>
      <c r="B656" t="s">
        <v>492</v>
      </c>
      <c r="C656">
        <v>2224.17</v>
      </c>
    </row>
    <row r="657" spans="1:3" x14ac:dyDescent="0.25">
      <c r="A657">
        <v>12300527</v>
      </c>
      <c r="B657" t="s">
        <v>493</v>
      </c>
      <c r="C657">
        <v>2332.5</v>
      </c>
    </row>
    <row r="658" spans="1:3" x14ac:dyDescent="0.25">
      <c r="A658">
        <v>12300580</v>
      </c>
      <c r="B658" t="s">
        <v>494</v>
      </c>
      <c r="C658">
        <v>1582.5</v>
      </c>
    </row>
    <row r="659" spans="1:3" x14ac:dyDescent="0.25">
      <c r="A659">
        <v>12304522</v>
      </c>
      <c r="B659" t="s">
        <v>6806</v>
      </c>
      <c r="C659">
        <v>2715.83</v>
      </c>
    </row>
    <row r="660" spans="1:3" x14ac:dyDescent="0.25">
      <c r="A660">
        <v>12304527</v>
      </c>
      <c r="B660" t="s">
        <v>500</v>
      </c>
      <c r="C660">
        <v>3737.58</v>
      </c>
    </row>
    <row r="661" spans="1:3" x14ac:dyDescent="0.25">
      <c r="A661">
        <v>12306515</v>
      </c>
      <c r="B661" t="s">
        <v>6807</v>
      </c>
      <c r="C661">
        <v>2124.17</v>
      </c>
    </row>
    <row r="662" spans="1:3" x14ac:dyDescent="0.25">
      <c r="A662">
        <v>12306516</v>
      </c>
      <c r="B662" t="s">
        <v>6808</v>
      </c>
      <c r="C662">
        <v>2249.17</v>
      </c>
    </row>
    <row r="663" spans="1:3" x14ac:dyDescent="0.25">
      <c r="A663">
        <v>12306517</v>
      </c>
      <c r="B663" t="s">
        <v>6809</v>
      </c>
      <c r="C663">
        <v>2415.83</v>
      </c>
    </row>
    <row r="664" spans="1:3" x14ac:dyDescent="0.25">
      <c r="A664">
        <v>12306518</v>
      </c>
      <c r="B664" t="s">
        <v>6810</v>
      </c>
      <c r="C664">
        <v>2557.5</v>
      </c>
    </row>
    <row r="665" spans="1:3" x14ac:dyDescent="0.25">
      <c r="A665">
        <v>12306519</v>
      </c>
      <c r="B665" t="s">
        <v>495</v>
      </c>
      <c r="C665">
        <v>2349.17</v>
      </c>
    </row>
    <row r="666" spans="1:3" x14ac:dyDescent="0.25">
      <c r="A666">
        <v>12306520</v>
      </c>
      <c r="B666" t="s">
        <v>6811</v>
      </c>
      <c r="C666">
        <v>3232.5</v>
      </c>
    </row>
    <row r="667" spans="1:3" x14ac:dyDescent="0.25">
      <c r="A667">
        <v>12308515</v>
      </c>
      <c r="B667" t="s">
        <v>6812</v>
      </c>
      <c r="C667">
        <v>1740.83</v>
      </c>
    </row>
    <row r="668" spans="1:3" x14ac:dyDescent="0.25">
      <c r="A668">
        <v>12308516</v>
      </c>
      <c r="B668" t="s">
        <v>6813</v>
      </c>
      <c r="C668">
        <v>1757.5</v>
      </c>
    </row>
    <row r="669" spans="1:3" x14ac:dyDescent="0.25">
      <c r="A669">
        <v>12308517</v>
      </c>
      <c r="B669" t="s">
        <v>6814</v>
      </c>
      <c r="C669">
        <v>1924.17</v>
      </c>
    </row>
    <row r="670" spans="1:3" x14ac:dyDescent="0.25">
      <c r="A670">
        <v>12308518</v>
      </c>
      <c r="B670" t="s">
        <v>6815</v>
      </c>
      <c r="C670">
        <v>1999.17</v>
      </c>
    </row>
    <row r="671" spans="1:3" x14ac:dyDescent="0.25">
      <c r="A671">
        <v>12308519</v>
      </c>
      <c r="B671" t="s">
        <v>496</v>
      </c>
      <c r="C671">
        <v>2082.5</v>
      </c>
    </row>
    <row r="672" spans="1:3" x14ac:dyDescent="0.25">
      <c r="A672">
        <v>12308520</v>
      </c>
      <c r="B672" t="s">
        <v>6816</v>
      </c>
      <c r="C672">
        <v>2382.5</v>
      </c>
    </row>
    <row r="673" spans="1:3" x14ac:dyDescent="0.25">
      <c r="A673">
        <v>12308521</v>
      </c>
      <c r="B673" t="s">
        <v>497</v>
      </c>
      <c r="C673">
        <v>2332.5</v>
      </c>
    </row>
    <row r="674" spans="1:3" x14ac:dyDescent="0.25">
      <c r="A674">
        <v>12308522</v>
      </c>
      <c r="B674" t="s">
        <v>6817</v>
      </c>
      <c r="C674">
        <v>2615.83</v>
      </c>
    </row>
    <row r="675" spans="1:3" x14ac:dyDescent="0.25">
      <c r="A675">
        <v>12308523</v>
      </c>
      <c r="B675" t="s">
        <v>6818</v>
      </c>
      <c r="C675">
        <v>2474.17</v>
      </c>
    </row>
    <row r="676" spans="1:3" x14ac:dyDescent="0.25">
      <c r="A676">
        <v>12308524</v>
      </c>
      <c r="B676" t="s">
        <v>498</v>
      </c>
      <c r="C676">
        <v>2582.5</v>
      </c>
    </row>
    <row r="677" spans="1:3" x14ac:dyDescent="0.25">
      <c r="A677">
        <v>12308525</v>
      </c>
      <c r="B677" t="s">
        <v>6819</v>
      </c>
      <c r="C677">
        <v>3149.17</v>
      </c>
    </row>
    <row r="678" spans="1:3" x14ac:dyDescent="0.25">
      <c r="A678">
        <v>12308526</v>
      </c>
      <c r="B678" t="s">
        <v>499</v>
      </c>
      <c r="C678">
        <v>2915.83</v>
      </c>
    </row>
    <row r="679" spans="1:3" x14ac:dyDescent="0.25">
      <c r="A679">
        <v>12308527</v>
      </c>
      <c r="B679" t="s">
        <v>6820</v>
      </c>
      <c r="C679">
        <v>3332.5</v>
      </c>
    </row>
    <row r="680" spans="1:3" x14ac:dyDescent="0.25">
      <c r="A680">
        <v>12308528</v>
      </c>
      <c r="B680" t="s">
        <v>501</v>
      </c>
      <c r="C680">
        <v>3665.83</v>
      </c>
    </row>
    <row r="681" spans="1:3" x14ac:dyDescent="0.25">
      <c r="A681">
        <v>12308529</v>
      </c>
      <c r="B681" t="s">
        <v>502</v>
      </c>
      <c r="C681">
        <v>1832.5</v>
      </c>
    </row>
    <row r="682" spans="1:3" x14ac:dyDescent="0.25">
      <c r="A682">
        <v>12308530</v>
      </c>
      <c r="B682" t="s">
        <v>503</v>
      </c>
      <c r="C682">
        <v>1982.5</v>
      </c>
    </row>
    <row r="683" spans="1:3" x14ac:dyDescent="0.25">
      <c r="A683">
        <v>12308531</v>
      </c>
      <c r="B683" t="s">
        <v>504</v>
      </c>
      <c r="C683">
        <v>2149.17</v>
      </c>
    </row>
    <row r="684" spans="1:3" x14ac:dyDescent="0.25">
      <c r="A684">
        <v>12308550</v>
      </c>
      <c r="B684" t="s">
        <v>505</v>
      </c>
      <c r="C684">
        <v>2915.83</v>
      </c>
    </row>
    <row r="685" spans="1:3" x14ac:dyDescent="0.25">
      <c r="A685">
        <v>12309515</v>
      </c>
      <c r="B685" t="s">
        <v>6821</v>
      </c>
      <c r="C685">
        <v>1807.5</v>
      </c>
    </row>
    <row r="686" spans="1:3" x14ac:dyDescent="0.25">
      <c r="A686">
        <v>12309516</v>
      </c>
      <c r="B686" t="s">
        <v>6822</v>
      </c>
      <c r="C686">
        <v>1899.17</v>
      </c>
    </row>
    <row r="687" spans="1:3" x14ac:dyDescent="0.25">
      <c r="A687">
        <v>12309517</v>
      </c>
      <c r="B687" t="s">
        <v>6823</v>
      </c>
      <c r="C687">
        <v>1982.5</v>
      </c>
    </row>
    <row r="688" spans="1:3" x14ac:dyDescent="0.25">
      <c r="A688">
        <v>12309518</v>
      </c>
      <c r="B688" t="s">
        <v>6824</v>
      </c>
      <c r="C688">
        <v>2064.7399999999998</v>
      </c>
    </row>
    <row r="689" spans="1:3" x14ac:dyDescent="0.25">
      <c r="A689">
        <v>12309519</v>
      </c>
      <c r="B689" t="s">
        <v>506</v>
      </c>
      <c r="C689">
        <v>2419.1999999999998</v>
      </c>
    </row>
    <row r="690" spans="1:3" x14ac:dyDescent="0.25">
      <c r="A690">
        <v>12309520</v>
      </c>
      <c r="B690" t="s">
        <v>6825</v>
      </c>
      <c r="C690">
        <v>2490.83</v>
      </c>
    </row>
    <row r="691" spans="1:3" x14ac:dyDescent="0.25">
      <c r="A691">
        <v>12345678</v>
      </c>
      <c r="B691" t="s">
        <v>507</v>
      </c>
      <c r="C691">
        <v>0</v>
      </c>
    </row>
    <row r="692" spans="1:3" x14ac:dyDescent="0.25">
      <c r="A692">
        <v>13601001</v>
      </c>
      <c r="B692" t="s">
        <v>508</v>
      </c>
      <c r="C692">
        <v>4290.83</v>
      </c>
    </row>
    <row r="693" spans="1:3" x14ac:dyDescent="0.25">
      <c r="A693">
        <v>13601002</v>
      </c>
      <c r="B693" t="s">
        <v>509</v>
      </c>
      <c r="C693">
        <v>4165.83</v>
      </c>
    </row>
    <row r="694" spans="1:3" x14ac:dyDescent="0.25">
      <c r="A694">
        <v>13601003</v>
      </c>
      <c r="B694" t="s">
        <v>510</v>
      </c>
      <c r="C694">
        <v>5290.83</v>
      </c>
    </row>
    <row r="695" spans="1:3" x14ac:dyDescent="0.25">
      <c r="A695">
        <v>13601004</v>
      </c>
      <c r="B695" t="s">
        <v>511</v>
      </c>
      <c r="C695">
        <v>6165.83</v>
      </c>
    </row>
    <row r="696" spans="1:3" x14ac:dyDescent="0.25">
      <c r="A696">
        <v>13601005</v>
      </c>
      <c r="B696" t="s">
        <v>512</v>
      </c>
      <c r="C696">
        <v>7082.5</v>
      </c>
    </row>
    <row r="697" spans="1:3" x14ac:dyDescent="0.25">
      <c r="A697">
        <v>13601006</v>
      </c>
      <c r="B697" t="s">
        <v>513</v>
      </c>
      <c r="C697">
        <v>3249.17</v>
      </c>
    </row>
    <row r="698" spans="1:3" x14ac:dyDescent="0.25">
      <c r="A698">
        <v>13601007</v>
      </c>
      <c r="B698" t="s">
        <v>514</v>
      </c>
      <c r="C698">
        <v>6165.83</v>
      </c>
    </row>
    <row r="699" spans="1:3" x14ac:dyDescent="0.25">
      <c r="A699">
        <v>13601008</v>
      </c>
      <c r="B699" t="s">
        <v>515</v>
      </c>
      <c r="C699">
        <v>7332.5</v>
      </c>
    </row>
    <row r="700" spans="1:3" x14ac:dyDescent="0.25">
      <c r="A700">
        <v>13601011</v>
      </c>
      <c r="B700" t="s">
        <v>516</v>
      </c>
      <c r="C700">
        <v>693.17</v>
      </c>
    </row>
    <row r="701" spans="1:3" x14ac:dyDescent="0.25">
      <c r="A701">
        <v>13601012</v>
      </c>
      <c r="B701" t="s">
        <v>517</v>
      </c>
      <c r="C701">
        <v>582.5</v>
      </c>
    </row>
    <row r="702" spans="1:3" x14ac:dyDescent="0.25">
      <c r="A702">
        <v>13601013</v>
      </c>
      <c r="B702" t="s">
        <v>518</v>
      </c>
      <c r="C702">
        <v>6540.83</v>
      </c>
    </row>
    <row r="703" spans="1:3" x14ac:dyDescent="0.25">
      <c r="A703">
        <v>13601201</v>
      </c>
      <c r="B703" t="s">
        <v>6826</v>
      </c>
      <c r="C703">
        <v>224.17</v>
      </c>
    </row>
    <row r="704" spans="1:3" x14ac:dyDescent="0.25">
      <c r="A704">
        <v>13601202</v>
      </c>
      <c r="B704" t="s">
        <v>6827</v>
      </c>
      <c r="C704">
        <v>182.5</v>
      </c>
    </row>
    <row r="705" spans="1:3" x14ac:dyDescent="0.25">
      <c r="A705">
        <v>13601203</v>
      </c>
      <c r="B705" t="s">
        <v>6828</v>
      </c>
      <c r="C705">
        <v>132.5</v>
      </c>
    </row>
    <row r="706" spans="1:3" x14ac:dyDescent="0.25">
      <c r="A706">
        <v>13601204</v>
      </c>
      <c r="B706" t="s">
        <v>6829</v>
      </c>
      <c r="C706">
        <v>124.17</v>
      </c>
    </row>
    <row r="707" spans="1:3" x14ac:dyDescent="0.25">
      <c r="A707">
        <v>13601205</v>
      </c>
      <c r="B707" t="s">
        <v>6830</v>
      </c>
      <c r="C707">
        <v>286.67</v>
      </c>
    </row>
    <row r="708" spans="1:3" x14ac:dyDescent="0.25">
      <c r="A708">
        <v>13601206</v>
      </c>
      <c r="B708" t="s">
        <v>6831</v>
      </c>
      <c r="C708">
        <v>257.5</v>
      </c>
    </row>
    <row r="709" spans="1:3" x14ac:dyDescent="0.25">
      <c r="A709">
        <v>13601207</v>
      </c>
      <c r="B709" t="s">
        <v>6832</v>
      </c>
      <c r="C709">
        <v>190.83</v>
      </c>
    </row>
    <row r="710" spans="1:3" x14ac:dyDescent="0.25">
      <c r="A710">
        <v>13601208</v>
      </c>
      <c r="B710" t="s">
        <v>6833</v>
      </c>
      <c r="C710">
        <v>170.83</v>
      </c>
    </row>
    <row r="711" spans="1:3" x14ac:dyDescent="0.25">
      <c r="A711">
        <v>13601301</v>
      </c>
      <c r="B711" t="s">
        <v>6834</v>
      </c>
      <c r="C711">
        <v>382.5</v>
      </c>
    </row>
    <row r="712" spans="1:3" x14ac:dyDescent="0.25">
      <c r="A712">
        <v>13601302</v>
      </c>
      <c r="B712" t="s">
        <v>6835</v>
      </c>
      <c r="C712">
        <v>329.17</v>
      </c>
    </row>
    <row r="713" spans="1:3" x14ac:dyDescent="0.25">
      <c r="A713">
        <v>13601303</v>
      </c>
      <c r="B713" t="s">
        <v>6836</v>
      </c>
      <c r="C713">
        <v>182.5</v>
      </c>
    </row>
    <row r="714" spans="1:3" x14ac:dyDescent="0.25">
      <c r="A714">
        <v>13601304</v>
      </c>
      <c r="B714" t="s">
        <v>6837</v>
      </c>
      <c r="C714">
        <v>190.83</v>
      </c>
    </row>
    <row r="715" spans="1:3" x14ac:dyDescent="0.25">
      <c r="A715">
        <v>13601305</v>
      </c>
      <c r="B715" t="s">
        <v>6838</v>
      </c>
      <c r="C715">
        <v>574.16999999999996</v>
      </c>
    </row>
    <row r="716" spans="1:3" x14ac:dyDescent="0.25">
      <c r="A716">
        <v>13601306</v>
      </c>
      <c r="B716" t="s">
        <v>6839</v>
      </c>
      <c r="C716">
        <v>479.17</v>
      </c>
    </row>
    <row r="717" spans="1:3" x14ac:dyDescent="0.25">
      <c r="A717">
        <v>13601307</v>
      </c>
      <c r="B717" t="s">
        <v>6840</v>
      </c>
      <c r="C717">
        <v>390.83</v>
      </c>
    </row>
    <row r="718" spans="1:3" x14ac:dyDescent="0.25">
      <c r="A718">
        <v>13601308</v>
      </c>
      <c r="B718" t="s">
        <v>6841</v>
      </c>
      <c r="C718">
        <v>342</v>
      </c>
    </row>
    <row r="719" spans="1:3" x14ac:dyDescent="0.25">
      <c r="A719">
        <v>13601601</v>
      </c>
      <c r="B719" t="s">
        <v>6842</v>
      </c>
      <c r="C719">
        <v>-80</v>
      </c>
    </row>
    <row r="720" spans="1:3" x14ac:dyDescent="0.25">
      <c r="A720">
        <v>13601602</v>
      </c>
      <c r="B720" t="s">
        <v>6843</v>
      </c>
      <c r="C720">
        <v>0</v>
      </c>
    </row>
    <row r="721" spans="1:3" x14ac:dyDescent="0.25">
      <c r="A721">
        <v>13602000</v>
      </c>
      <c r="B721" t="s">
        <v>519</v>
      </c>
      <c r="C721">
        <v>2136.81</v>
      </c>
    </row>
    <row r="722" spans="1:3" x14ac:dyDescent="0.25">
      <c r="A722">
        <v>13602001</v>
      </c>
      <c r="B722" t="s">
        <v>520</v>
      </c>
      <c r="C722">
        <v>2388.0300000000002</v>
      </c>
    </row>
    <row r="723" spans="1:3" x14ac:dyDescent="0.25">
      <c r="A723">
        <v>13602002</v>
      </c>
      <c r="B723" t="s">
        <v>521</v>
      </c>
      <c r="C723">
        <v>2734</v>
      </c>
    </row>
    <row r="724" spans="1:3" x14ac:dyDescent="0.25">
      <c r="A724">
        <v>13602004</v>
      </c>
      <c r="B724" t="s">
        <v>522</v>
      </c>
      <c r="C724">
        <v>3513.18</v>
      </c>
    </row>
    <row r="725" spans="1:3" x14ac:dyDescent="0.25">
      <c r="A725">
        <v>13602005</v>
      </c>
      <c r="B725" t="s">
        <v>523</v>
      </c>
      <c r="C725">
        <v>3946.26</v>
      </c>
    </row>
    <row r="726" spans="1:3" x14ac:dyDescent="0.25">
      <c r="A726">
        <v>13602006</v>
      </c>
      <c r="B726" t="s">
        <v>524</v>
      </c>
      <c r="C726">
        <v>6116.1</v>
      </c>
    </row>
    <row r="727" spans="1:3" x14ac:dyDescent="0.25">
      <c r="A727">
        <v>13602007</v>
      </c>
      <c r="B727" t="s">
        <v>525</v>
      </c>
      <c r="C727">
        <v>8573.56</v>
      </c>
    </row>
    <row r="728" spans="1:3" x14ac:dyDescent="0.25">
      <c r="A728">
        <v>13602011</v>
      </c>
      <c r="B728" t="s">
        <v>526</v>
      </c>
      <c r="C728">
        <v>3624.48</v>
      </c>
    </row>
    <row r="729" spans="1:3" x14ac:dyDescent="0.25">
      <c r="A729">
        <v>13602012</v>
      </c>
      <c r="B729" t="s">
        <v>527</v>
      </c>
      <c r="C729">
        <v>4118</v>
      </c>
    </row>
    <row r="730" spans="1:3" x14ac:dyDescent="0.25">
      <c r="A730">
        <v>13602013</v>
      </c>
      <c r="B730" t="s">
        <v>528</v>
      </c>
      <c r="C730">
        <v>4727</v>
      </c>
    </row>
    <row r="731" spans="1:3" x14ac:dyDescent="0.25">
      <c r="A731">
        <v>13602014</v>
      </c>
      <c r="B731" t="s">
        <v>529</v>
      </c>
      <c r="C731">
        <v>4961.2</v>
      </c>
    </row>
    <row r="732" spans="1:3" x14ac:dyDescent="0.25">
      <c r="A732">
        <v>13602015</v>
      </c>
      <c r="B732" t="s">
        <v>530</v>
      </c>
      <c r="C732">
        <v>5219.07</v>
      </c>
    </row>
    <row r="733" spans="1:3" x14ac:dyDescent="0.25">
      <c r="A733">
        <v>13602016</v>
      </c>
      <c r="B733" t="s">
        <v>531</v>
      </c>
      <c r="C733">
        <v>6678.12</v>
      </c>
    </row>
    <row r="734" spans="1:3" x14ac:dyDescent="0.25">
      <c r="A734">
        <v>13602017</v>
      </c>
      <c r="B734" t="s">
        <v>532</v>
      </c>
      <c r="C734">
        <v>6380.58</v>
      </c>
    </row>
    <row r="735" spans="1:3" x14ac:dyDescent="0.25">
      <c r="A735">
        <v>13602054</v>
      </c>
      <c r="B735" t="s">
        <v>533</v>
      </c>
      <c r="C735">
        <v>3047.03</v>
      </c>
    </row>
    <row r="736" spans="1:3" x14ac:dyDescent="0.25">
      <c r="A736">
        <v>13603001</v>
      </c>
      <c r="B736" t="s">
        <v>534</v>
      </c>
      <c r="C736">
        <v>263.38</v>
      </c>
    </row>
    <row r="737" spans="1:3" x14ac:dyDescent="0.25">
      <c r="A737">
        <v>13603002</v>
      </c>
      <c r="B737" t="s">
        <v>535</v>
      </c>
      <c r="C737">
        <v>273.99</v>
      </c>
    </row>
    <row r="738" spans="1:3" x14ac:dyDescent="0.25">
      <c r="A738">
        <v>13603003</v>
      </c>
      <c r="B738" t="s">
        <v>536</v>
      </c>
      <c r="C738">
        <v>267.79000000000002</v>
      </c>
    </row>
    <row r="739" spans="1:3" x14ac:dyDescent="0.25">
      <c r="A739">
        <v>13604001</v>
      </c>
      <c r="B739" t="s">
        <v>537</v>
      </c>
      <c r="C739">
        <v>3974.91</v>
      </c>
    </row>
    <row r="740" spans="1:3" x14ac:dyDescent="0.25">
      <c r="A740">
        <v>14002000</v>
      </c>
      <c r="B740" t="s">
        <v>538</v>
      </c>
      <c r="C740">
        <v>115.83</v>
      </c>
    </row>
    <row r="741" spans="1:3" x14ac:dyDescent="0.25">
      <c r="A741">
        <v>14002001</v>
      </c>
      <c r="B741" t="s">
        <v>539</v>
      </c>
      <c r="C741">
        <v>132.5</v>
      </c>
    </row>
    <row r="742" spans="1:3" x14ac:dyDescent="0.25">
      <c r="A742">
        <v>14002002</v>
      </c>
      <c r="B742" t="s">
        <v>540</v>
      </c>
      <c r="C742">
        <v>129.16999999999999</v>
      </c>
    </row>
    <row r="743" spans="1:3" x14ac:dyDescent="0.25">
      <c r="A743">
        <v>14002003</v>
      </c>
      <c r="B743" t="s">
        <v>541</v>
      </c>
      <c r="C743">
        <v>149.16999999999999</v>
      </c>
    </row>
    <row r="744" spans="1:3" x14ac:dyDescent="0.25">
      <c r="A744">
        <v>14002004</v>
      </c>
      <c r="B744" t="s">
        <v>542</v>
      </c>
      <c r="C744">
        <v>140.83000000000001</v>
      </c>
    </row>
    <row r="745" spans="1:3" x14ac:dyDescent="0.25">
      <c r="A745">
        <v>14002005</v>
      </c>
      <c r="B745" t="s">
        <v>543</v>
      </c>
      <c r="C745">
        <v>165.83</v>
      </c>
    </row>
    <row r="746" spans="1:3" x14ac:dyDescent="0.25">
      <c r="A746">
        <v>14002006</v>
      </c>
      <c r="B746" t="s">
        <v>544</v>
      </c>
      <c r="C746">
        <v>157.5</v>
      </c>
    </row>
    <row r="747" spans="1:3" x14ac:dyDescent="0.25">
      <c r="A747">
        <v>14002007</v>
      </c>
      <c r="B747" t="s">
        <v>545</v>
      </c>
      <c r="C747">
        <v>182.5</v>
      </c>
    </row>
    <row r="748" spans="1:3" x14ac:dyDescent="0.25">
      <c r="A748">
        <v>14002008</v>
      </c>
      <c r="B748" t="s">
        <v>546</v>
      </c>
      <c r="C748">
        <v>182.5</v>
      </c>
    </row>
    <row r="749" spans="1:3" x14ac:dyDescent="0.25">
      <c r="A749">
        <v>14002009</v>
      </c>
      <c r="B749" t="s">
        <v>547</v>
      </c>
      <c r="C749">
        <v>190.83</v>
      </c>
    </row>
    <row r="750" spans="1:3" x14ac:dyDescent="0.25">
      <c r="A750">
        <v>14002010</v>
      </c>
      <c r="B750" t="s">
        <v>548</v>
      </c>
      <c r="C750">
        <v>215.83</v>
      </c>
    </row>
    <row r="751" spans="1:3" x14ac:dyDescent="0.25">
      <c r="A751">
        <v>14002011</v>
      </c>
      <c r="B751" t="s">
        <v>549</v>
      </c>
      <c r="C751">
        <v>232.5</v>
      </c>
    </row>
    <row r="752" spans="1:3" x14ac:dyDescent="0.25">
      <c r="A752">
        <v>14002012</v>
      </c>
      <c r="B752" t="s">
        <v>550</v>
      </c>
      <c r="C752">
        <v>249.17</v>
      </c>
    </row>
    <row r="753" spans="1:3" x14ac:dyDescent="0.25">
      <c r="A753">
        <v>14002013</v>
      </c>
      <c r="B753" t="s">
        <v>551</v>
      </c>
      <c r="C753">
        <v>315.83</v>
      </c>
    </row>
    <row r="754" spans="1:3" x14ac:dyDescent="0.25">
      <c r="A754">
        <v>14002014</v>
      </c>
      <c r="B754" t="s">
        <v>552</v>
      </c>
      <c r="C754">
        <v>349.17</v>
      </c>
    </row>
    <row r="755" spans="1:3" x14ac:dyDescent="0.25">
      <c r="A755">
        <v>14002015</v>
      </c>
      <c r="B755" t="s">
        <v>553</v>
      </c>
      <c r="C755">
        <v>382.5</v>
      </c>
    </row>
    <row r="756" spans="1:3" x14ac:dyDescent="0.25">
      <c r="A756">
        <v>14002016</v>
      </c>
      <c r="B756" t="s">
        <v>554</v>
      </c>
      <c r="C756">
        <v>190.83</v>
      </c>
    </row>
    <row r="757" spans="1:3" x14ac:dyDescent="0.25">
      <c r="A757">
        <v>14002018</v>
      </c>
      <c r="B757" t="s">
        <v>555</v>
      </c>
      <c r="C757">
        <v>149.16999999999999</v>
      </c>
    </row>
    <row r="758" spans="1:3" x14ac:dyDescent="0.25">
      <c r="A758">
        <v>14002019</v>
      </c>
      <c r="B758" t="s">
        <v>556</v>
      </c>
      <c r="C758">
        <v>165.83</v>
      </c>
    </row>
    <row r="759" spans="1:3" x14ac:dyDescent="0.25">
      <c r="A759">
        <v>14002020</v>
      </c>
      <c r="B759" t="s">
        <v>557</v>
      </c>
      <c r="C759">
        <v>190.83</v>
      </c>
    </row>
    <row r="760" spans="1:3" x14ac:dyDescent="0.25">
      <c r="A760">
        <v>14002021</v>
      </c>
      <c r="B760" t="s">
        <v>558</v>
      </c>
      <c r="C760">
        <v>190.83</v>
      </c>
    </row>
    <row r="761" spans="1:3" x14ac:dyDescent="0.25">
      <c r="A761">
        <v>14002022</v>
      </c>
      <c r="B761" t="s">
        <v>559</v>
      </c>
      <c r="C761">
        <v>224.17</v>
      </c>
    </row>
    <row r="762" spans="1:3" x14ac:dyDescent="0.25">
      <c r="A762">
        <v>14002023</v>
      </c>
      <c r="B762" t="s">
        <v>560</v>
      </c>
      <c r="C762">
        <v>290.83</v>
      </c>
    </row>
    <row r="763" spans="1:3" x14ac:dyDescent="0.25">
      <c r="A763">
        <v>14002024</v>
      </c>
      <c r="B763" t="s">
        <v>561</v>
      </c>
      <c r="C763">
        <v>332.5</v>
      </c>
    </row>
    <row r="764" spans="1:3" x14ac:dyDescent="0.25">
      <c r="A764">
        <v>14002025</v>
      </c>
      <c r="B764" t="s">
        <v>562</v>
      </c>
      <c r="C764">
        <v>190.83</v>
      </c>
    </row>
    <row r="765" spans="1:3" x14ac:dyDescent="0.25">
      <c r="A765">
        <v>14002026</v>
      </c>
      <c r="B765" t="s">
        <v>563</v>
      </c>
      <c r="C765">
        <v>240.83</v>
      </c>
    </row>
    <row r="766" spans="1:3" x14ac:dyDescent="0.25">
      <c r="A766">
        <v>14002027</v>
      </c>
      <c r="B766" t="s">
        <v>564</v>
      </c>
      <c r="C766">
        <v>232.5</v>
      </c>
    </row>
    <row r="767" spans="1:3" x14ac:dyDescent="0.25">
      <c r="A767">
        <v>14002028</v>
      </c>
      <c r="B767" t="s">
        <v>565</v>
      </c>
      <c r="C767">
        <v>307.5</v>
      </c>
    </row>
    <row r="768" spans="1:3" x14ac:dyDescent="0.25">
      <c r="A768">
        <v>14002030</v>
      </c>
      <c r="B768" t="s">
        <v>566</v>
      </c>
      <c r="C768">
        <v>149.16999999999999</v>
      </c>
    </row>
    <row r="769" spans="1:3" x14ac:dyDescent="0.25">
      <c r="A769">
        <v>14002031</v>
      </c>
      <c r="B769" t="s">
        <v>567</v>
      </c>
      <c r="C769">
        <v>182.5</v>
      </c>
    </row>
    <row r="770" spans="1:3" x14ac:dyDescent="0.25">
      <c r="A770">
        <v>14002032</v>
      </c>
      <c r="B770" t="s">
        <v>568</v>
      </c>
      <c r="C770">
        <v>182.5</v>
      </c>
    </row>
    <row r="771" spans="1:3" x14ac:dyDescent="0.25">
      <c r="A771">
        <v>14002033</v>
      </c>
      <c r="B771" t="s">
        <v>569</v>
      </c>
      <c r="C771">
        <v>199.17</v>
      </c>
    </row>
    <row r="772" spans="1:3" x14ac:dyDescent="0.25">
      <c r="A772">
        <v>14002034</v>
      </c>
      <c r="B772" t="s">
        <v>570</v>
      </c>
      <c r="C772">
        <v>237.5</v>
      </c>
    </row>
    <row r="773" spans="1:3" x14ac:dyDescent="0.25">
      <c r="A773">
        <v>14002035</v>
      </c>
      <c r="B773" t="s">
        <v>571</v>
      </c>
      <c r="C773">
        <v>224.17</v>
      </c>
    </row>
    <row r="774" spans="1:3" x14ac:dyDescent="0.25">
      <c r="A774">
        <v>14002036</v>
      </c>
      <c r="B774" t="s">
        <v>572</v>
      </c>
      <c r="C774">
        <v>274.17</v>
      </c>
    </row>
    <row r="775" spans="1:3" x14ac:dyDescent="0.25">
      <c r="A775">
        <v>14002037</v>
      </c>
      <c r="B775" t="s">
        <v>573</v>
      </c>
      <c r="C775">
        <v>290.83</v>
      </c>
    </row>
    <row r="776" spans="1:3" x14ac:dyDescent="0.25">
      <c r="A776">
        <v>14002200</v>
      </c>
      <c r="B776" t="s">
        <v>574</v>
      </c>
      <c r="C776">
        <v>140.83000000000001</v>
      </c>
    </row>
    <row r="777" spans="1:3" x14ac:dyDescent="0.25">
      <c r="A777">
        <v>14002201</v>
      </c>
      <c r="B777" t="s">
        <v>575</v>
      </c>
      <c r="C777">
        <v>140.83000000000001</v>
      </c>
    </row>
    <row r="778" spans="1:3" x14ac:dyDescent="0.25">
      <c r="A778">
        <v>14002202</v>
      </c>
      <c r="B778" t="s">
        <v>576</v>
      </c>
      <c r="C778">
        <v>149.16999999999999</v>
      </c>
    </row>
    <row r="779" spans="1:3" x14ac:dyDescent="0.25">
      <c r="A779">
        <v>14002203</v>
      </c>
      <c r="B779" t="s">
        <v>577</v>
      </c>
      <c r="C779">
        <v>165.83</v>
      </c>
    </row>
    <row r="780" spans="1:3" x14ac:dyDescent="0.25">
      <c r="A780">
        <v>14002204</v>
      </c>
      <c r="B780" t="s">
        <v>578</v>
      </c>
      <c r="C780">
        <v>165.83</v>
      </c>
    </row>
    <row r="781" spans="1:3" x14ac:dyDescent="0.25">
      <c r="A781">
        <v>14002205</v>
      </c>
      <c r="B781" t="s">
        <v>579</v>
      </c>
      <c r="C781">
        <v>199.17</v>
      </c>
    </row>
    <row r="782" spans="1:3" x14ac:dyDescent="0.25">
      <c r="A782">
        <v>14002206</v>
      </c>
      <c r="B782" t="s">
        <v>580</v>
      </c>
      <c r="C782">
        <v>265.83</v>
      </c>
    </row>
    <row r="783" spans="1:3" x14ac:dyDescent="0.25">
      <c r="A783">
        <v>14002207</v>
      </c>
      <c r="B783" t="s">
        <v>581</v>
      </c>
      <c r="C783">
        <v>324.17</v>
      </c>
    </row>
    <row r="784" spans="1:3" x14ac:dyDescent="0.25">
      <c r="A784">
        <v>14002208</v>
      </c>
      <c r="B784" t="s">
        <v>582</v>
      </c>
      <c r="C784">
        <v>365.83</v>
      </c>
    </row>
    <row r="785" spans="1:3" x14ac:dyDescent="0.25">
      <c r="A785">
        <v>14002210</v>
      </c>
      <c r="B785" t="s">
        <v>583</v>
      </c>
      <c r="C785">
        <v>174.17</v>
      </c>
    </row>
    <row r="786" spans="1:3" x14ac:dyDescent="0.25">
      <c r="A786">
        <v>14002211</v>
      </c>
      <c r="B786" t="s">
        <v>584</v>
      </c>
      <c r="C786">
        <v>199.17</v>
      </c>
    </row>
    <row r="787" spans="1:3" x14ac:dyDescent="0.25">
      <c r="A787">
        <v>14002212</v>
      </c>
      <c r="B787" t="s">
        <v>585</v>
      </c>
      <c r="C787">
        <v>240.83</v>
      </c>
    </row>
    <row r="788" spans="1:3" x14ac:dyDescent="0.25">
      <c r="A788">
        <v>14002213</v>
      </c>
      <c r="B788" t="s">
        <v>586</v>
      </c>
      <c r="C788">
        <v>349.17</v>
      </c>
    </row>
    <row r="789" spans="1:3" x14ac:dyDescent="0.25">
      <c r="A789">
        <v>14002220</v>
      </c>
      <c r="B789" t="s">
        <v>587</v>
      </c>
      <c r="C789">
        <v>157.5</v>
      </c>
    </row>
    <row r="790" spans="1:3" x14ac:dyDescent="0.25">
      <c r="A790">
        <v>14002221</v>
      </c>
      <c r="B790" t="s">
        <v>588</v>
      </c>
      <c r="C790">
        <v>190.83</v>
      </c>
    </row>
    <row r="791" spans="1:3" x14ac:dyDescent="0.25">
      <c r="A791">
        <v>14002222</v>
      </c>
      <c r="B791" t="s">
        <v>589</v>
      </c>
      <c r="C791">
        <v>199.17</v>
      </c>
    </row>
    <row r="792" spans="1:3" x14ac:dyDescent="0.25">
      <c r="A792">
        <v>14002223</v>
      </c>
      <c r="B792" t="s">
        <v>590</v>
      </c>
      <c r="C792">
        <v>215.83</v>
      </c>
    </row>
    <row r="793" spans="1:3" x14ac:dyDescent="0.25">
      <c r="A793">
        <v>14002224</v>
      </c>
      <c r="B793" t="s">
        <v>591</v>
      </c>
      <c r="C793">
        <v>240.83</v>
      </c>
    </row>
    <row r="794" spans="1:3" x14ac:dyDescent="0.25">
      <c r="A794">
        <v>14002225</v>
      </c>
      <c r="B794" t="s">
        <v>592</v>
      </c>
      <c r="C794">
        <v>232.5</v>
      </c>
    </row>
    <row r="795" spans="1:3" x14ac:dyDescent="0.25">
      <c r="A795">
        <v>14002226</v>
      </c>
      <c r="B795" t="s">
        <v>593</v>
      </c>
      <c r="C795">
        <v>290.83</v>
      </c>
    </row>
    <row r="796" spans="1:3" x14ac:dyDescent="0.25">
      <c r="A796">
        <v>14004000</v>
      </c>
      <c r="B796" t="s">
        <v>594</v>
      </c>
      <c r="C796">
        <v>338.2</v>
      </c>
    </row>
    <row r="797" spans="1:3" x14ac:dyDescent="0.25">
      <c r="A797">
        <v>14004001</v>
      </c>
      <c r="B797" t="s">
        <v>595</v>
      </c>
      <c r="C797">
        <v>359.29</v>
      </c>
    </row>
    <row r="798" spans="1:3" x14ac:dyDescent="0.25">
      <c r="A798">
        <v>14004002</v>
      </c>
      <c r="B798" t="s">
        <v>596</v>
      </c>
      <c r="C798">
        <v>395.39</v>
      </c>
    </row>
    <row r="799" spans="1:3" x14ac:dyDescent="0.25">
      <c r="A799">
        <v>14004003</v>
      </c>
      <c r="B799" t="s">
        <v>597</v>
      </c>
      <c r="C799">
        <v>404.32</v>
      </c>
    </row>
    <row r="800" spans="1:3" x14ac:dyDescent="0.25">
      <c r="A800">
        <v>14004004</v>
      </c>
      <c r="B800" t="s">
        <v>598</v>
      </c>
      <c r="C800">
        <v>449.35</v>
      </c>
    </row>
    <row r="801" spans="1:3" x14ac:dyDescent="0.25">
      <c r="A801">
        <v>14004005</v>
      </c>
      <c r="B801" t="s">
        <v>599</v>
      </c>
      <c r="C801">
        <v>474.62</v>
      </c>
    </row>
    <row r="802" spans="1:3" x14ac:dyDescent="0.25">
      <c r="A802">
        <v>14004006</v>
      </c>
      <c r="B802" t="s">
        <v>600</v>
      </c>
      <c r="C802">
        <v>710.5</v>
      </c>
    </row>
    <row r="803" spans="1:3" x14ac:dyDescent="0.25">
      <c r="A803">
        <v>14004007</v>
      </c>
      <c r="B803" t="s">
        <v>6844</v>
      </c>
      <c r="C803">
        <v>793.12</v>
      </c>
    </row>
    <row r="804" spans="1:3" x14ac:dyDescent="0.25">
      <c r="A804">
        <v>14004008</v>
      </c>
      <c r="B804" t="s">
        <v>601</v>
      </c>
      <c r="C804">
        <v>565.63</v>
      </c>
    </row>
    <row r="805" spans="1:3" x14ac:dyDescent="0.25">
      <c r="A805">
        <v>14004009</v>
      </c>
      <c r="B805" t="s">
        <v>602</v>
      </c>
      <c r="C805">
        <v>674.31</v>
      </c>
    </row>
    <row r="806" spans="1:3" x14ac:dyDescent="0.25">
      <c r="A806">
        <v>14004020</v>
      </c>
      <c r="B806" t="s">
        <v>603</v>
      </c>
      <c r="C806">
        <v>427.69</v>
      </c>
    </row>
    <row r="807" spans="1:3" x14ac:dyDescent="0.25">
      <c r="A807">
        <v>14004021</v>
      </c>
      <c r="B807" t="s">
        <v>604</v>
      </c>
      <c r="C807">
        <v>511.48</v>
      </c>
    </row>
    <row r="808" spans="1:3" x14ac:dyDescent="0.25">
      <c r="A808">
        <v>14004022</v>
      </c>
      <c r="B808" t="s">
        <v>605</v>
      </c>
      <c r="C808">
        <v>754.17</v>
      </c>
    </row>
    <row r="809" spans="1:3" x14ac:dyDescent="0.25">
      <c r="A809">
        <v>14004023</v>
      </c>
      <c r="B809" t="s">
        <v>606</v>
      </c>
      <c r="C809">
        <v>559.16999999999996</v>
      </c>
    </row>
    <row r="810" spans="1:3" x14ac:dyDescent="0.25">
      <c r="A810">
        <v>14004024</v>
      </c>
      <c r="B810" t="s">
        <v>607</v>
      </c>
      <c r="C810">
        <v>578.16999999999996</v>
      </c>
    </row>
    <row r="811" spans="1:3" x14ac:dyDescent="0.25">
      <c r="A811">
        <v>14004025</v>
      </c>
      <c r="B811" t="s">
        <v>608</v>
      </c>
      <c r="C811">
        <v>666.33</v>
      </c>
    </row>
    <row r="812" spans="1:3" x14ac:dyDescent="0.25">
      <c r="A812">
        <v>14004026</v>
      </c>
      <c r="B812" t="s">
        <v>609</v>
      </c>
      <c r="C812">
        <v>754.68</v>
      </c>
    </row>
    <row r="813" spans="1:3" x14ac:dyDescent="0.25">
      <c r="A813">
        <v>14004027</v>
      </c>
      <c r="B813" t="s">
        <v>7261</v>
      </c>
      <c r="C813">
        <v>1234.17</v>
      </c>
    </row>
    <row r="814" spans="1:3" x14ac:dyDescent="0.25">
      <c r="A814">
        <v>14004028</v>
      </c>
      <c r="B814" t="s">
        <v>7262</v>
      </c>
      <c r="C814">
        <v>354.33</v>
      </c>
    </row>
    <row r="815" spans="1:3" x14ac:dyDescent="0.25">
      <c r="A815">
        <v>14004030</v>
      </c>
      <c r="B815" t="s">
        <v>610</v>
      </c>
      <c r="C815">
        <v>512.42999999999995</v>
      </c>
    </row>
    <row r="816" spans="1:3" x14ac:dyDescent="0.25">
      <c r="A816">
        <v>14004031</v>
      </c>
      <c r="B816" t="s">
        <v>611</v>
      </c>
      <c r="C816">
        <v>574.55999999999995</v>
      </c>
    </row>
    <row r="817" spans="1:3" x14ac:dyDescent="0.25">
      <c r="A817">
        <v>14004032</v>
      </c>
      <c r="B817" t="s">
        <v>612</v>
      </c>
      <c r="C817">
        <v>593.37</v>
      </c>
    </row>
    <row r="818" spans="1:3" x14ac:dyDescent="0.25">
      <c r="A818">
        <v>14004033</v>
      </c>
      <c r="B818" t="s">
        <v>613</v>
      </c>
      <c r="C818">
        <v>674.5</v>
      </c>
    </row>
    <row r="819" spans="1:3" x14ac:dyDescent="0.25">
      <c r="A819">
        <v>14004034</v>
      </c>
      <c r="B819" t="s">
        <v>614</v>
      </c>
      <c r="C819">
        <v>697.11</v>
      </c>
    </row>
    <row r="820" spans="1:3" x14ac:dyDescent="0.25">
      <c r="A820">
        <v>14004035</v>
      </c>
      <c r="B820" t="s">
        <v>615</v>
      </c>
      <c r="C820">
        <v>773.49</v>
      </c>
    </row>
    <row r="821" spans="1:3" x14ac:dyDescent="0.25">
      <c r="A821">
        <v>14004036</v>
      </c>
      <c r="B821" t="s">
        <v>616</v>
      </c>
      <c r="C821">
        <v>860.7</v>
      </c>
    </row>
    <row r="822" spans="1:3" x14ac:dyDescent="0.25">
      <c r="A822">
        <v>15101011</v>
      </c>
      <c r="B822" t="s">
        <v>7263</v>
      </c>
      <c r="C822">
        <v>2670</v>
      </c>
    </row>
    <row r="823" spans="1:3" x14ac:dyDescent="0.25">
      <c r="A823">
        <v>15101012</v>
      </c>
      <c r="B823" t="s">
        <v>7264</v>
      </c>
      <c r="C823">
        <v>3050</v>
      </c>
    </row>
    <row r="824" spans="1:3" x14ac:dyDescent="0.25">
      <c r="A824">
        <v>15101013</v>
      </c>
      <c r="B824" t="s">
        <v>7265</v>
      </c>
      <c r="C824">
        <v>3400</v>
      </c>
    </row>
    <row r="825" spans="1:3" x14ac:dyDescent="0.25">
      <c r="A825">
        <v>15101014</v>
      </c>
      <c r="B825" t="s">
        <v>7266</v>
      </c>
      <c r="C825">
        <v>3840</v>
      </c>
    </row>
    <row r="826" spans="1:3" x14ac:dyDescent="0.25">
      <c r="A826">
        <v>15101015</v>
      </c>
      <c r="B826" t="s">
        <v>7267</v>
      </c>
      <c r="C826">
        <v>4180</v>
      </c>
    </row>
    <row r="827" spans="1:3" x14ac:dyDescent="0.25">
      <c r="A827">
        <v>15101016</v>
      </c>
      <c r="B827" t="s">
        <v>7268</v>
      </c>
      <c r="C827">
        <v>4770</v>
      </c>
    </row>
    <row r="828" spans="1:3" x14ac:dyDescent="0.25">
      <c r="A828">
        <v>15101017</v>
      </c>
      <c r="B828" t="s">
        <v>7269</v>
      </c>
      <c r="C828">
        <v>5120</v>
      </c>
    </row>
    <row r="829" spans="1:3" x14ac:dyDescent="0.25">
      <c r="A829">
        <v>15101018</v>
      </c>
      <c r="B829" t="s">
        <v>7270</v>
      </c>
      <c r="C829">
        <v>5390</v>
      </c>
    </row>
    <row r="830" spans="1:3" x14ac:dyDescent="0.25">
      <c r="A830">
        <v>15101019</v>
      </c>
      <c r="B830" t="s">
        <v>7271</v>
      </c>
      <c r="C830">
        <v>3610</v>
      </c>
    </row>
    <row r="831" spans="1:3" x14ac:dyDescent="0.25">
      <c r="A831">
        <v>15101020</v>
      </c>
      <c r="B831" t="s">
        <v>7272</v>
      </c>
      <c r="C831">
        <v>4070</v>
      </c>
    </row>
    <row r="832" spans="1:3" x14ac:dyDescent="0.25">
      <c r="A832">
        <v>15101021</v>
      </c>
      <c r="B832" t="s">
        <v>7273</v>
      </c>
      <c r="C832">
        <v>4430</v>
      </c>
    </row>
    <row r="833" spans="1:3" x14ac:dyDescent="0.25">
      <c r="A833">
        <v>15101022</v>
      </c>
      <c r="B833" t="s">
        <v>7274</v>
      </c>
      <c r="C833">
        <v>5050</v>
      </c>
    </row>
    <row r="834" spans="1:3" x14ac:dyDescent="0.25">
      <c r="A834">
        <v>15101023</v>
      </c>
      <c r="B834" t="s">
        <v>7275</v>
      </c>
      <c r="C834">
        <v>5420</v>
      </c>
    </row>
    <row r="835" spans="1:3" x14ac:dyDescent="0.25">
      <c r="A835">
        <v>15101024</v>
      </c>
      <c r="B835" t="s">
        <v>7276</v>
      </c>
      <c r="C835">
        <v>5710</v>
      </c>
    </row>
    <row r="836" spans="1:3" x14ac:dyDescent="0.25">
      <c r="A836">
        <v>15101060</v>
      </c>
      <c r="B836" t="s">
        <v>7277</v>
      </c>
      <c r="C836">
        <v>8158.33</v>
      </c>
    </row>
    <row r="837" spans="1:3" x14ac:dyDescent="0.25">
      <c r="A837">
        <v>15102011</v>
      </c>
      <c r="B837" t="s">
        <v>7278</v>
      </c>
      <c r="C837">
        <v>3180</v>
      </c>
    </row>
    <row r="838" spans="1:3" x14ac:dyDescent="0.25">
      <c r="A838">
        <v>15102012</v>
      </c>
      <c r="B838" t="s">
        <v>7279</v>
      </c>
      <c r="C838">
        <v>3640</v>
      </c>
    </row>
    <row r="839" spans="1:3" x14ac:dyDescent="0.25">
      <c r="A839">
        <v>15102013</v>
      </c>
      <c r="B839" t="s">
        <v>7280</v>
      </c>
      <c r="C839">
        <v>4070</v>
      </c>
    </row>
    <row r="840" spans="1:3" x14ac:dyDescent="0.25">
      <c r="A840">
        <v>15102014</v>
      </c>
      <c r="B840" t="s">
        <v>7281</v>
      </c>
      <c r="C840">
        <v>4600</v>
      </c>
    </row>
    <row r="841" spans="1:3" x14ac:dyDescent="0.25">
      <c r="A841">
        <v>15102015</v>
      </c>
      <c r="B841" t="s">
        <v>7282</v>
      </c>
      <c r="C841">
        <v>5020</v>
      </c>
    </row>
    <row r="842" spans="1:3" x14ac:dyDescent="0.25">
      <c r="A842">
        <v>15102016</v>
      </c>
      <c r="B842" t="s">
        <v>7283</v>
      </c>
      <c r="C842">
        <v>5700</v>
      </c>
    </row>
    <row r="843" spans="1:3" x14ac:dyDescent="0.25">
      <c r="A843">
        <v>15102017</v>
      </c>
      <c r="B843" t="s">
        <v>7284</v>
      </c>
      <c r="C843">
        <v>6130</v>
      </c>
    </row>
    <row r="844" spans="1:3" x14ac:dyDescent="0.25">
      <c r="A844">
        <v>15102018</v>
      </c>
      <c r="B844" t="s">
        <v>7285</v>
      </c>
      <c r="C844">
        <v>6470</v>
      </c>
    </row>
    <row r="845" spans="1:3" x14ac:dyDescent="0.25">
      <c r="A845">
        <v>15102019</v>
      </c>
      <c r="B845" t="s">
        <v>7286</v>
      </c>
      <c r="C845">
        <v>4330</v>
      </c>
    </row>
    <row r="846" spans="1:3" x14ac:dyDescent="0.25">
      <c r="A846">
        <v>15102020</v>
      </c>
      <c r="B846" t="s">
        <v>7287</v>
      </c>
      <c r="C846">
        <v>4870</v>
      </c>
    </row>
    <row r="847" spans="1:3" x14ac:dyDescent="0.25">
      <c r="A847">
        <v>15102021</v>
      </c>
      <c r="B847" t="s">
        <v>7288</v>
      </c>
      <c r="C847">
        <v>5320</v>
      </c>
    </row>
    <row r="848" spans="1:3" x14ac:dyDescent="0.25">
      <c r="A848">
        <v>15102022</v>
      </c>
      <c r="B848" t="s">
        <v>7289</v>
      </c>
      <c r="C848">
        <v>6020</v>
      </c>
    </row>
    <row r="849" spans="1:3" x14ac:dyDescent="0.25">
      <c r="A849">
        <v>15102023</v>
      </c>
      <c r="B849" t="s">
        <v>7290</v>
      </c>
      <c r="C849">
        <v>6470</v>
      </c>
    </row>
    <row r="850" spans="1:3" x14ac:dyDescent="0.25">
      <c r="A850">
        <v>15102024</v>
      </c>
      <c r="B850" t="s">
        <v>7291</v>
      </c>
      <c r="C850">
        <v>6830</v>
      </c>
    </row>
    <row r="851" spans="1:3" x14ac:dyDescent="0.25">
      <c r="A851">
        <v>15103011</v>
      </c>
      <c r="B851" t="s">
        <v>7292</v>
      </c>
      <c r="C851">
        <v>3870</v>
      </c>
    </row>
    <row r="852" spans="1:3" x14ac:dyDescent="0.25">
      <c r="A852">
        <v>15103012</v>
      </c>
      <c r="B852" t="s">
        <v>7293</v>
      </c>
      <c r="C852">
        <v>4460</v>
      </c>
    </row>
    <row r="853" spans="1:3" x14ac:dyDescent="0.25">
      <c r="A853">
        <v>15103013</v>
      </c>
      <c r="B853" t="s">
        <v>7294</v>
      </c>
      <c r="C853">
        <v>5000</v>
      </c>
    </row>
    <row r="854" spans="1:3" x14ac:dyDescent="0.25">
      <c r="A854">
        <v>15103014</v>
      </c>
      <c r="B854" t="s">
        <v>7295</v>
      </c>
      <c r="C854">
        <v>5640</v>
      </c>
    </row>
    <row r="855" spans="1:3" x14ac:dyDescent="0.25">
      <c r="A855">
        <v>15103015</v>
      </c>
      <c r="B855" t="s">
        <v>7296</v>
      </c>
      <c r="C855">
        <v>6180</v>
      </c>
    </row>
    <row r="856" spans="1:3" x14ac:dyDescent="0.25">
      <c r="A856">
        <v>15103016</v>
      </c>
      <c r="B856" t="s">
        <v>7297</v>
      </c>
      <c r="C856">
        <v>6980</v>
      </c>
    </row>
    <row r="857" spans="1:3" x14ac:dyDescent="0.25">
      <c r="A857">
        <v>15103017</v>
      </c>
      <c r="B857" t="s">
        <v>7298</v>
      </c>
      <c r="C857">
        <v>7520</v>
      </c>
    </row>
    <row r="858" spans="1:3" x14ac:dyDescent="0.25">
      <c r="A858">
        <v>15103018</v>
      </c>
      <c r="B858" t="s">
        <v>7299</v>
      </c>
      <c r="C858">
        <v>7950</v>
      </c>
    </row>
    <row r="859" spans="1:3" x14ac:dyDescent="0.25">
      <c r="A859">
        <v>15103019</v>
      </c>
      <c r="B859" t="s">
        <v>7300</v>
      </c>
      <c r="C859">
        <v>5310</v>
      </c>
    </row>
    <row r="860" spans="1:3" x14ac:dyDescent="0.25">
      <c r="A860">
        <v>15103020</v>
      </c>
      <c r="B860" t="s">
        <v>7301</v>
      </c>
      <c r="C860">
        <v>5980</v>
      </c>
    </row>
    <row r="861" spans="1:3" x14ac:dyDescent="0.25">
      <c r="A861">
        <v>15103021</v>
      </c>
      <c r="B861" t="s">
        <v>7302</v>
      </c>
      <c r="C861">
        <v>6540</v>
      </c>
    </row>
    <row r="862" spans="1:3" x14ac:dyDescent="0.25">
      <c r="A862">
        <v>15103022</v>
      </c>
      <c r="B862" t="s">
        <v>7303</v>
      </c>
      <c r="C862">
        <v>7360</v>
      </c>
    </row>
    <row r="863" spans="1:3" x14ac:dyDescent="0.25">
      <c r="A863">
        <v>15103023</v>
      </c>
      <c r="B863" t="s">
        <v>7304</v>
      </c>
      <c r="C863">
        <v>7920</v>
      </c>
    </row>
    <row r="864" spans="1:3" x14ac:dyDescent="0.25">
      <c r="A864">
        <v>15103024</v>
      </c>
      <c r="B864" t="s">
        <v>7305</v>
      </c>
      <c r="C864">
        <v>8370</v>
      </c>
    </row>
    <row r="865" spans="1:3" x14ac:dyDescent="0.25">
      <c r="A865">
        <v>15104011</v>
      </c>
      <c r="B865" t="s">
        <v>7306</v>
      </c>
      <c r="C865">
        <v>4140</v>
      </c>
    </row>
    <row r="866" spans="1:3" x14ac:dyDescent="0.25">
      <c r="A866">
        <v>15104012</v>
      </c>
      <c r="B866" t="s">
        <v>7307</v>
      </c>
      <c r="C866">
        <v>4850</v>
      </c>
    </row>
    <row r="867" spans="1:3" x14ac:dyDescent="0.25">
      <c r="A867">
        <v>15104013</v>
      </c>
      <c r="B867" t="s">
        <v>7308</v>
      </c>
      <c r="C867">
        <v>5480</v>
      </c>
    </row>
    <row r="868" spans="1:3" x14ac:dyDescent="0.25">
      <c r="A868">
        <v>15104014</v>
      </c>
      <c r="B868" t="s">
        <v>7309</v>
      </c>
      <c r="C868">
        <v>6220</v>
      </c>
    </row>
    <row r="869" spans="1:3" x14ac:dyDescent="0.25">
      <c r="A869">
        <v>15104015</v>
      </c>
      <c r="B869" t="s">
        <v>7310</v>
      </c>
      <c r="C869">
        <v>6850</v>
      </c>
    </row>
    <row r="870" spans="1:3" x14ac:dyDescent="0.25">
      <c r="A870">
        <v>15104016</v>
      </c>
      <c r="B870" t="s">
        <v>7311</v>
      </c>
      <c r="C870">
        <v>7740</v>
      </c>
    </row>
    <row r="871" spans="1:3" x14ac:dyDescent="0.25">
      <c r="A871">
        <v>15104017</v>
      </c>
      <c r="B871" t="s">
        <v>7312</v>
      </c>
      <c r="C871">
        <v>8370</v>
      </c>
    </row>
    <row r="872" spans="1:3" x14ac:dyDescent="0.25">
      <c r="A872">
        <v>15104018</v>
      </c>
      <c r="B872" t="s">
        <v>7313</v>
      </c>
      <c r="C872">
        <v>8880</v>
      </c>
    </row>
    <row r="873" spans="1:3" x14ac:dyDescent="0.25">
      <c r="A873">
        <v>15104019</v>
      </c>
      <c r="B873" t="s">
        <v>7314</v>
      </c>
      <c r="C873">
        <v>5870</v>
      </c>
    </row>
    <row r="874" spans="1:3" x14ac:dyDescent="0.25">
      <c r="A874">
        <v>15104020</v>
      </c>
      <c r="B874" t="s">
        <v>7315</v>
      </c>
      <c r="C874">
        <v>6640</v>
      </c>
    </row>
    <row r="875" spans="1:3" x14ac:dyDescent="0.25">
      <c r="A875">
        <v>15104021</v>
      </c>
      <c r="B875" t="s">
        <v>7316</v>
      </c>
      <c r="C875">
        <v>7310</v>
      </c>
    </row>
    <row r="876" spans="1:3" x14ac:dyDescent="0.25">
      <c r="A876">
        <v>15104022</v>
      </c>
      <c r="B876" t="s">
        <v>7317</v>
      </c>
      <c r="C876">
        <v>8230</v>
      </c>
    </row>
    <row r="877" spans="1:3" x14ac:dyDescent="0.25">
      <c r="A877">
        <v>15104023</v>
      </c>
      <c r="B877" t="s">
        <v>7318</v>
      </c>
      <c r="C877">
        <v>8900</v>
      </c>
    </row>
    <row r="878" spans="1:3" x14ac:dyDescent="0.25">
      <c r="A878">
        <v>15104024</v>
      </c>
      <c r="B878" t="s">
        <v>7319</v>
      </c>
      <c r="C878">
        <v>9440</v>
      </c>
    </row>
    <row r="879" spans="1:3" x14ac:dyDescent="0.25">
      <c r="A879">
        <v>15105011</v>
      </c>
      <c r="B879" t="s">
        <v>7320</v>
      </c>
      <c r="C879">
        <v>4940</v>
      </c>
    </row>
    <row r="880" spans="1:3" x14ac:dyDescent="0.25">
      <c r="A880">
        <v>15105012</v>
      </c>
      <c r="B880" t="s">
        <v>7321</v>
      </c>
      <c r="C880">
        <v>5780</v>
      </c>
    </row>
    <row r="881" spans="1:3" x14ac:dyDescent="0.25">
      <c r="A881">
        <v>15105013</v>
      </c>
      <c r="B881" t="s">
        <v>7322</v>
      </c>
      <c r="C881">
        <v>6540</v>
      </c>
    </row>
    <row r="882" spans="1:3" x14ac:dyDescent="0.25">
      <c r="A882">
        <v>15105014</v>
      </c>
      <c r="B882" t="s">
        <v>7323</v>
      </c>
      <c r="C882">
        <v>7410</v>
      </c>
    </row>
    <row r="883" spans="1:3" x14ac:dyDescent="0.25">
      <c r="A883">
        <v>15105015</v>
      </c>
      <c r="B883" t="s">
        <v>7324</v>
      </c>
      <c r="C883">
        <v>8170</v>
      </c>
    </row>
    <row r="884" spans="1:3" x14ac:dyDescent="0.25">
      <c r="A884">
        <v>15105016</v>
      </c>
      <c r="B884" t="s">
        <v>7325</v>
      </c>
      <c r="C884">
        <v>9240</v>
      </c>
    </row>
    <row r="885" spans="1:3" x14ac:dyDescent="0.25">
      <c r="A885">
        <v>15105017</v>
      </c>
      <c r="B885" t="s">
        <v>7326</v>
      </c>
      <c r="C885">
        <v>10000</v>
      </c>
    </row>
    <row r="886" spans="1:3" x14ac:dyDescent="0.25">
      <c r="A886">
        <v>15105018</v>
      </c>
      <c r="B886" t="s">
        <v>7327</v>
      </c>
      <c r="C886">
        <v>10610</v>
      </c>
    </row>
    <row r="887" spans="1:3" x14ac:dyDescent="0.25">
      <c r="A887">
        <v>15105019</v>
      </c>
      <c r="B887" t="s">
        <v>7328</v>
      </c>
      <c r="C887">
        <v>6990</v>
      </c>
    </row>
    <row r="888" spans="1:3" x14ac:dyDescent="0.25">
      <c r="A888">
        <v>15105020</v>
      </c>
      <c r="B888" t="s">
        <v>7329</v>
      </c>
      <c r="C888">
        <v>7900</v>
      </c>
    </row>
    <row r="889" spans="1:3" x14ac:dyDescent="0.25">
      <c r="A889">
        <v>15105021</v>
      </c>
      <c r="B889" t="s">
        <v>7330</v>
      </c>
      <c r="C889">
        <v>8700</v>
      </c>
    </row>
    <row r="890" spans="1:3" x14ac:dyDescent="0.25">
      <c r="A890">
        <v>15105022</v>
      </c>
      <c r="B890" t="s">
        <v>7331</v>
      </c>
      <c r="C890">
        <v>9810</v>
      </c>
    </row>
    <row r="891" spans="1:3" x14ac:dyDescent="0.25">
      <c r="A891">
        <v>15105023</v>
      </c>
      <c r="B891" t="s">
        <v>7332</v>
      </c>
      <c r="C891">
        <v>10610</v>
      </c>
    </row>
    <row r="892" spans="1:3" x14ac:dyDescent="0.25">
      <c r="A892">
        <v>15105024</v>
      </c>
      <c r="B892" t="s">
        <v>7333</v>
      </c>
      <c r="C892">
        <v>11250</v>
      </c>
    </row>
    <row r="893" spans="1:3" x14ac:dyDescent="0.25">
      <c r="A893">
        <v>15201012</v>
      </c>
      <c r="B893" t="s">
        <v>7334</v>
      </c>
      <c r="C893">
        <v>5000</v>
      </c>
    </row>
    <row r="894" spans="1:3" x14ac:dyDescent="0.25">
      <c r="A894">
        <v>15201013</v>
      </c>
      <c r="B894" t="s">
        <v>7335</v>
      </c>
      <c r="C894">
        <v>5420</v>
      </c>
    </row>
    <row r="895" spans="1:3" x14ac:dyDescent="0.25">
      <c r="A895">
        <v>15201014</v>
      </c>
      <c r="B895" t="s">
        <v>7336</v>
      </c>
      <c r="C895">
        <v>5840</v>
      </c>
    </row>
    <row r="896" spans="1:3" x14ac:dyDescent="0.25">
      <c r="A896">
        <v>15201015</v>
      </c>
      <c r="B896" t="s">
        <v>7337</v>
      </c>
      <c r="C896">
        <v>6260</v>
      </c>
    </row>
    <row r="897" spans="1:3" x14ac:dyDescent="0.25">
      <c r="A897">
        <v>15201016</v>
      </c>
      <c r="B897" t="s">
        <v>7338</v>
      </c>
      <c r="C897">
        <v>6680</v>
      </c>
    </row>
    <row r="898" spans="1:3" x14ac:dyDescent="0.25">
      <c r="A898">
        <v>15201017</v>
      </c>
      <c r="B898" t="s">
        <v>7339</v>
      </c>
      <c r="C898">
        <v>7100</v>
      </c>
    </row>
    <row r="899" spans="1:3" x14ac:dyDescent="0.25">
      <c r="A899">
        <v>15201018</v>
      </c>
      <c r="B899" t="s">
        <v>7340</v>
      </c>
      <c r="C899">
        <v>7270</v>
      </c>
    </row>
    <row r="900" spans="1:3" x14ac:dyDescent="0.25">
      <c r="A900">
        <v>15201020</v>
      </c>
      <c r="B900" t="s">
        <v>7341</v>
      </c>
      <c r="C900">
        <v>5800</v>
      </c>
    </row>
    <row r="901" spans="1:3" x14ac:dyDescent="0.25">
      <c r="A901">
        <v>15201021</v>
      </c>
      <c r="B901" t="s">
        <v>7342</v>
      </c>
      <c r="C901">
        <v>6230</v>
      </c>
    </row>
    <row r="902" spans="1:3" x14ac:dyDescent="0.25">
      <c r="A902">
        <v>15201022</v>
      </c>
      <c r="B902" t="s">
        <v>7343</v>
      </c>
      <c r="C902">
        <v>6880</v>
      </c>
    </row>
    <row r="903" spans="1:3" x14ac:dyDescent="0.25">
      <c r="A903">
        <v>15201023</v>
      </c>
      <c r="B903" t="s">
        <v>7344</v>
      </c>
      <c r="C903">
        <v>7310</v>
      </c>
    </row>
    <row r="904" spans="1:3" x14ac:dyDescent="0.25">
      <c r="A904">
        <v>15201024</v>
      </c>
      <c r="B904" t="s">
        <v>7345</v>
      </c>
      <c r="C904">
        <v>7490</v>
      </c>
    </row>
    <row r="905" spans="1:3" x14ac:dyDescent="0.25">
      <c r="A905">
        <v>15202012</v>
      </c>
      <c r="B905" t="s">
        <v>7346</v>
      </c>
      <c r="C905">
        <v>5650</v>
      </c>
    </row>
    <row r="906" spans="1:3" x14ac:dyDescent="0.25">
      <c r="A906">
        <v>15202013</v>
      </c>
      <c r="B906" t="s">
        <v>7347</v>
      </c>
      <c r="C906">
        <v>6170</v>
      </c>
    </row>
    <row r="907" spans="1:3" x14ac:dyDescent="0.25">
      <c r="A907">
        <v>15202014</v>
      </c>
      <c r="B907" t="s">
        <v>7348</v>
      </c>
      <c r="C907">
        <v>6680</v>
      </c>
    </row>
    <row r="908" spans="1:3" x14ac:dyDescent="0.25">
      <c r="A908">
        <v>15202015</v>
      </c>
      <c r="B908" t="s">
        <v>7349</v>
      </c>
      <c r="C908">
        <v>7190</v>
      </c>
    </row>
    <row r="909" spans="1:3" x14ac:dyDescent="0.25">
      <c r="A909">
        <v>15202016</v>
      </c>
      <c r="B909" t="s">
        <v>7350</v>
      </c>
      <c r="C909">
        <v>7710</v>
      </c>
    </row>
    <row r="910" spans="1:3" x14ac:dyDescent="0.25">
      <c r="A910">
        <v>15202017</v>
      </c>
      <c r="B910" t="s">
        <v>7351</v>
      </c>
      <c r="C910">
        <v>8220</v>
      </c>
    </row>
    <row r="911" spans="1:3" x14ac:dyDescent="0.25">
      <c r="A911">
        <v>15202018</v>
      </c>
      <c r="B911" t="s">
        <v>7352</v>
      </c>
      <c r="C911">
        <v>8430</v>
      </c>
    </row>
    <row r="912" spans="1:3" x14ac:dyDescent="0.25">
      <c r="A912">
        <v>15202019</v>
      </c>
      <c r="B912" t="s">
        <v>7353</v>
      </c>
      <c r="C912">
        <v>6670</v>
      </c>
    </row>
    <row r="913" spans="1:3" x14ac:dyDescent="0.25">
      <c r="A913">
        <v>15202020</v>
      </c>
      <c r="B913" t="s">
        <v>7354</v>
      </c>
      <c r="C913">
        <v>7190</v>
      </c>
    </row>
    <row r="914" spans="1:3" x14ac:dyDescent="0.25">
      <c r="A914">
        <v>15202021</v>
      </c>
      <c r="B914" t="s">
        <v>7355</v>
      </c>
      <c r="C914">
        <v>7930</v>
      </c>
    </row>
    <row r="915" spans="1:3" x14ac:dyDescent="0.25">
      <c r="A915">
        <v>15202022</v>
      </c>
      <c r="B915" t="s">
        <v>7356</v>
      </c>
      <c r="C915">
        <v>8460</v>
      </c>
    </row>
    <row r="916" spans="1:3" x14ac:dyDescent="0.25">
      <c r="A916">
        <v>15202023</v>
      </c>
      <c r="B916" t="s">
        <v>7357</v>
      </c>
      <c r="C916">
        <v>8670</v>
      </c>
    </row>
    <row r="917" spans="1:3" x14ac:dyDescent="0.25">
      <c r="A917">
        <v>15204012</v>
      </c>
      <c r="B917" t="s">
        <v>7358</v>
      </c>
      <c r="C917">
        <v>6990</v>
      </c>
    </row>
    <row r="918" spans="1:3" x14ac:dyDescent="0.25">
      <c r="A918">
        <v>15204013</v>
      </c>
      <c r="B918" t="s">
        <v>7359</v>
      </c>
      <c r="C918">
        <v>7730</v>
      </c>
    </row>
    <row r="919" spans="1:3" x14ac:dyDescent="0.25">
      <c r="A919">
        <v>15204014</v>
      </c>
      <c r="B919" t="s">
        <v>7360</v>
      </c>
      <c r="C919">
        <v>8470</v>
      </c>
    </row>
    <row r="920" spans="1:3" x14ac:dyDescent="0.25">
      <c r="A920">
        <v>15204015</v>
      </c>
      <c r="B920" t="s">
        <v>7361</v>
      </c>
      <c r="C920">
        <v>9220</v>
      </c>
    </row>
    <row r="921" spans="1:3" x14ac:dyDescent="0.25">
      <c r="A921">
        <v>15204016</v>
      </c>
      <c r="B921" t="s">
        <v>7362</v>
      </c>
      <c r="C921">
        <v>9960</v>
      </c>
    </row>
    <row r="922" spans="1:3" x14ac:dyDescent="0.25">
      <c r="A922">
        <v>15204017</v>
      </c>
      <c r="B922" t="s">
        <v>7363</v>
      </c>
      <c r="C922">
        <v>10710</v>
      </c>
    </row>
    <row r="923" spans="1:3" x14ac:dyDescent="0.25">
      <c r="A923">
        <v>15204018</v>
      </c>
      <c r="B923" t="s">
        <v>7364</v>
      </c>
      <c r="C923">
        <v>11000</v>
      </c>
    </row>
    <row r="924" spans="1:3" x14ac:dyDescent="0.25">
      <c r="A924">
        <v>15204019</v>
      </c>
      <c r="B924" t="s">
        <v>7365</v>
      </c>
      <c r="C924">
        <v>8560</v>
      </c>
    </row>
    <row r="925" spans="1:3" x14ac:dyDescent="0.25">
      <c r="A925">
        <v>15204020</v>
      </c>
      <c r="B925" t="s">
        <v>7366</v>
      </c>
      <c r="C925">
        <v>9320</v>
      </c>
    </row>
    <row r="926" spans="1:3" x14ac:dyDescent="0.25">
      <c r="A926">
        <v>15204021</v>
      </c>
      <c r="B926" t="s">
        <v>7367</v>
      </c>
      <c r="C926">
        <v>10300</v>
      </c>
    </row>
    <row r="927" spans="1:3" x14ac:dyDescent="0.25">
      <c r="A927">
        <v>15204022</v>
      </c>
      <c r="B927" t="s">
        <v>7368</v>
      </c>
      <c r="C927">
        <v>11070</v>
      </c>
    </row>
    <row r="928" spans="1:3" x14ac:dyDescent="0.25">
      <c r="A928">
        <v>15204023</v>
      </c>
      <c r="B928" t="s">
        <v>7369</v>
      </c>
      <c r="C928">
        <v>11380</v>
      </c>
    </row>
    <row r="929" spans="1:3" x14ac:dyDescent="0.25">
      <c r="A929">
        <v>15205012</v>
      </c>
      <c r="B929" t="s">
        <v>7370</v>
      </c>
      <c r="C929">
        <v>7580</v>
      </c>
    </row>
    <row r="930" spans="1:3" x14ac:dyDescent="0.25">
      <c r="A930">
        <v>15205013</v>
      </c>
      <c r="B930" t="s">
        <v>7371</v>
      </c>
      <c r="C930">
        <v>8410</v>
      </c>
    </row>
    <row r="931" spans="1:3" x14ac:dyDescent="0.25">
      <c r="A931">
        <v>15205014</v>
      </c>
      <c r="B931" t="s">
        <v>7372</v>
      </c>
      <c r="C931">
        <v>9240</v>
      </c>
    </row>
    <row r="932" spans="1:3" x14ac:dyDescent="0.25">
      <c r="A932">
        <v>15205015</v>
      </c>
      <c r="B932" t="s">
        <v>7373</v>
      </c>
      <c r="C932">
        <v>10070</v>
      </c>
    </row>
    <row r="933" spans="1:3" x14ac:dyDescent="0.25">
      <c r="A933">
        <v>15205016</v>
      </c>
      <c r="B933" t="s">
        <v>7374</v>
      </c>
      <c r="C933">
        <v>10900</v>
      </c>
    </row>
    <row r="934" spans="1:3" x14ac:dyDescent="0.25">
      <c r="A934">
        <v>15205017</v>
      </c>
      <c r="B934" t="s">
        <v>7375</v>
      </c>
      <c r="C934">
        <v>11730</v>
      </c>
    </row>
    <row r="935" spans="1:3" x14ac:dyDescent="0.25">
      <c r="A935">
        <v>15205018</v>
      </c>
      <c r="B935" t="s">
        <v>7376</v>
      </c>
      <c r="C935">
        <v>12060</v>
      </c>
    </row>
    <row r="936" spans="1:3" x14ac:dyDescent="0.25">
      <c r="A936">
        <v>15205019</v>
      </c>
      <c r="B936" t="s">
        <v>7377</v>
      </c>
      <c r="C936">
        <v>9350</v>
      </c>
    </row>
    <row r="937" spans="1:3" x14ac:dyDescent="0.25">
      <c r="A937">
        <v>15205020</v>
      </c>
      <c r="B937" t="s">
        <v>7378</v>
      </c>
      <c r="C937">
        <v>10200</v>
      </c>
    </row>
    <row r="938" spans="1:3" x14ac:dyDescent="0.25">
      <c r="A938">
        <v>15205021</v>
      </c>
      <c r="B938" t="s">
        <v>7379</v>
      </c>
      <c r="C938">
        <v>11270</v>
      </c>
    </row>
    <row r="939" spans="1:3" x14ac:dyDescent="0.25">
      <c r="A939">
        <v>15205022</v>
      </c>
      <c r="B939" t="s">
        <v>7380</v>
      </c>
      <c r="C939">
        <v>12120</v>
      </c>
    </row>
    <row r="940" spans="1:3" x14ac:dyDescent="0.25">
      <c r="A940">
        <v>15205023</v>
      </c>
      <c r="B940" t="s">
        <v>7381</v>
      </c>
      <c r="C940">
        <v>12460</v>
      </c>
    </row>
    <row r="941" spans="1:3" x14ac:dyDescent="0.25">
      <c r="A941">
        <v>15301011</v>
      </c>
      <c r="B941" t="s">
        <v>7382</v>
      </c>
      <c r="C941">
        <v>0</v>
      </c>
    </row>
    <row r="942" spans="1:3" x14ac:dyDescent="0.25">
      <c r="A942">
        <v>15301012</v>
      </c>
      <c r="B942" t="s">
        <v>7383</v>
      </c>
      <c r="C942">
        <v>0</v>
      </c>
    </row>
    <row r="943" spans="1:3" x14ac:dyDescent="0.25">
      <c r="A943">
        <v>15301013</v>
      </c>
      <c r="B943" t="s">
        <v>7384</v>
      </c>
      <c r="C943">
        <v>800</v>
      </c>
    </row>
    <row r="944" spans="1:3" x14ac:dyDescent="0.25">
      <c r="A944">
        <v>15301014</v>
      </c>
      <c r="B944" t="s">
        <v>7385</v>
      </c>
      <c r="C944">
        <v>2000</v>
      </c>
    </row>
    <row r="945" spans="1:3" x14ac:dyDescent="0.25">
      <c r="A945">
        <v>15301015</v>
      </c>
      <c r="B945" t="s">
        <v>7386</v>
      </c>
      <c r="C945">
        <v>730</v>
      </c>
    </row>
    <row r="946" spans="1:3" x14ac:dyDescent="0.25">
      <c r="A946">
        <v>15301016</v>
      </c>
      <c r="B946" t="s">
        <v>7387</v>
      </c>
      <c r="C946">
        <v>1080</v>
      </c>
    </row>
    <row r="947" spans="1:3" x14ac:dyDescent="0.25">
      <c r="A947">
        <v>15301017</v>
      </c>
      <c r="B947" t="s">
        <v>7388</v>
      </c>
      <c r="C947">
        <v>1770</v>
      </c>
    </row>
    <row r="948" spans="1:3" x14ac:dyDescent="0.25">
      <c r="A948">
        <v>15301018</v>
      </c>
      <c r="B948" t="s">
        <v>7389</v>
      </c>
      <c r="C948">
        <v>1080</v>
      </c>
    </row>
    <row r="949" spans="1:3" x14ac:dyDescent="0.25">
      <c r="A949">
        <v>15301019</v>
      </c>
      <c r="B949" t="s">
        <v>7390</v>
      </c>
      <c r="C949">
        <v>730</v>
      </c>
    </row>
    <row r="950" spans="1:3" x14ac:dyDescent="0.25">
      <c r="A950">
        <v>15301020</v>
      </c>
      <c r="B950" t="s">
        <v>7391</v>
      </c>
      <c r="C950">
        <v>730</v>
      </c>
    </row>
    <row r="951" spans="1:3" x14ac:dyDescent="0.25">
      <c r="A951">
        <v>15301021</v>
      </c>
      <c r="B951" t="s">
        <v>7392</v>
      </c>
      <c r="C951">
        <v>1200</v>
      </c>
    </row>
    <row r="952" spans="1:3" x14ac:dyDescent="0.25">
      <c r="A952">
        <v>15301022</v>
      </c>
      <c r="B952" t="s">
        <v>7393</v>
      </c>
      <c r="C952">
        <v>1080</v>
      </c>
    </row>
    <row r="953" spans="1:3" x14ac:dyDescent="0.25">
      <c r="A953">
        <v>15301023</v>
      </c>
      <c r="B953" t="s">
        <v>7394</v>
      </c>
      <c r="C953">
        <v>1160</v>
      </c>
    </row>
    <row r="954" spans="1:3" x14ac:dyDescent="0.25">
      <c r="A954">
        <v>15301024</v>
      </c>
      <c r="B954" t="s">
        <v>7395</v>
      </c>
      <c r="C954">
        <v>730</v>
      </c>
    </row>
    <row r="955" spans="1:3" x14ac:dyDescent="0.25">
      <c r="A955">
        <v>15301025</v>
      </c>
      <c r="B955" t="s">
        <v>7396</v>
      </c>
      <c r="C955">
        <v>1470</v>
      </c>
    </row>
    <row r="956" spans="1:3" x14ac:dyDescent="0.25">
      <c r="A956">
        <v>15301026</v>
      </c>
      <c r="B956" t="s">
        <v>7397</v>
      </c>
      <c r="C956">
        <v>2580</v>
      </c>
    </row>
    <row r="957" spans="1:3" x14ac:dyDescent="0.25">
      <c r="A957">
        <v>15301027</v>
      </c>
      <c r="B957" t="s">
        <v>7398</v>
      </c>
      <c r="C957">
        <v>1470</v>
      </c>
    </row>
    <row r="958" spans="1:3" x14ac:dyDescent="0.25">
      <c r="A958">
        <v>15301028</v>
      </c>
      <c r="B958" t="s">
        <v>7399</v>
      </c>
      <c r="C958">
        <v>2680</v>
      </c>
    </row>
    <row r="959" spans="1:3" x14ac:dyDescent="0.25">
      <c r="A959">
        <v>15301029</v>
      </c>
      <c r="B959" t="s">
        <v>7400</v>
      </c>
      <c r="C959">
        <v>1420</v>
      </c>
    </row>
    <row r="960" spans="1:3" x14ac:dyDescent="0.25">
      <c r="A960">
        <v>15301030</v>
      </c>
      <c r="B960" t="s">
        <v>7401</v>
      </c>
      <c r="C960">
        <v>1740</v>
      </c>
    </row>
    <row r="961" spans="1:3" x14ac:dyDescent="0.25">
      <c r="A961">
        <v>15301031</v>
      </c>
      <c r="B961" t="s">
        <v>7402</v>
      </c>
      <c r="C961">
        <v>1870</v>
      </c>
    </row>
    <row r="962" spans="1:3" x14ac:dyDescent="0.25">
      <c r="A962">
        <v>15301032</v>
      </c>
      <c r="B962" t="s">
        <v>7403</v>
      </c>
      <c r="C962">
        <v>870</v>
      </c>
    </row>
    <row r="963" spans="1:3" x14ac:dyDescent="0.25">
      <c r="A963">
        <v>15301033</v>
      </c>
      <c r="B963" t="s">
        <v>7404</v>
      </c>
      <c r="C963">
        <v>520</v>
      </c>
    </row>
    <row r="964" spans="1:3" x14ac:dyDescent="0.25">
      <c r="A964">
        <v>15301034</v>
      </c>
      <c r="B964" t="s">
        <v>7405</v>
      </c>
      <c r="C964">
        <v>1000</v>
      </c>
    </row>
    <row r="965" spans="1:3" x14ac:dyDescent="0.25">
      <c r="A965">
        <v>15301035</v>
      </c>
      <c r="B965" t="s">
        <v>7406</v>
      </c>
      <c r="C965">
        <v>12</v>
      </c>
    </row>
    <row r="966" spans="1:3" x14ac:dyDescent="0.25">
      <c r="A966">
        <v>15302011</v>
      </c>
      <c r="B966" t="s">
        <v>7407</v>
      </c>
      <c r="C966">
        <v>840</v>
      </c>
    </row>
    <row r="967" spans="1:3" x14ac:dyDescent="0.25">
      <c r="A967">
        <v>15302012</v>
      </c>
      <c r="B967" t="s">
        <v>7408</v>
      </c>
      <c r="C967">
        <v>950</v>
      </c>
    </row>
    <row r="968" spans="1:3" x14ac:dyDescent="0.25">
      <c r="A968">
        <v>15302013</v>
      </c>
      <c r="B968" t="s">
        <v>7409</v>
      </c>
      <c r="C968">
        <v>1040</v>
      </c>
    </row>
    <row r="969" spans="1:3" x14ac:dyDescent="0.25">
      <c r="A969">
        <v>15302014</v>
      </c>
      <c r="B969" t="s">
        <v>7410</v>
      </c>
      <c r="C969">
        <v>1130</v>
      </c>
    </row>
    <row r="970" spans="1:3" x14ac:dyDescent="0.25">
      <c r="A970">
        <v>15302015</v>
      </c>
      <c r="B970" t="s">
        <v>7411</v>
      </c>
      <c r="C970">
        <v>1220</v>
      </c>
    </row>
    <row r="971" spans="1:3" x14ac:dyDescent="0.25">
      <c r="A971">
        <v>15302016</v>
      </c>
      <c r="B971" t="s">
        <v>7412</v>
      </c>
      <c r="C971">
        <v>1050</v>
      </c>
    </row>
    <row r="972" spans="1:3" x14ac:dyDescent="0.25">
      <c r="A972">
        <v>15302017</v>
      </c>
      <c r="B972" t="s">
        <v>7413</v>
      </c>
      <c r="C972">
        <v>1160</v>
      </c>
    </row>
    <row r="973" spans="1:3" x14ac:dyDescent="0.25">
      <c r="A973">
        <v>15302018</v>
      </c>
      <c r="B973" t="s">
        <v>7414</v>
      </c>
      <c r="C973">
        <v>1250</v>
      </c>
    </row>
    <row r="974" spans="1:3" x14ac:dyDescent="0.25">
      <c r="A974">
        <v>15302019</v>
      </c>
      <c r="B974" t="s">
        <v>7415</v>
      </c>
      <c r="C974">
        <v>1350</v>
      </c>
    </row>
    <row r="975" spans="1:3" x14ac:dyDescent="0.25">
      <c r="A975">
        <v>15302020</v>
      </c>
      <c r="B975" t="s">
        <v>7416</v>
      </c>
      <c r="C975">
        <v>1380</v>
      </c>
    </row>
    <row r="976" spans="1:3" x14ac:dyDescent="0.25">
      <c r="A976">
        <v>15302021</v>
      </c>
      <c r="B976" t="s">
        <v>7417</v>
      </c>
      <c r="C976">
        <v>536.5</v>
      </c>
    </row>
    <row r="977" spans="1:3" x14ac:dyDescent="0.25">
      <c r="A977">
        <v>15302022</v>
      </c>
      <c r="B977" t="s">
        <v>7418</v>
      </c>
      <c r="C977">
        <v>179.8</v>
      </c>
    </row>
    <row r="978" spans="1:3" x14ac:dyDescent="0.25">
      <c r="A978">
        <v>15302023</v>
      </c>
      <c r="B978" t="s">
        <v>7419</v>
      </c>
      <c r="C978">
        <v>192.85</v>
      </c>
    </row>
    <row r="979" spans="1:3" x14ac:dyDescent="0.25">
      <c r="A979">
        <v>15302024</v>
      </c>
      <c r="B979" t="s">
        <v>7420</v>
      </c>
      <c r="C979">
        <v>197.2</v>
      </c>
    </row>
    <row r="980" spans="1:3" x14ac:dyDescent="0.25">
      <c r="A980">
        <v>15302025</v>
      </c>
      <c r="B980" t="s">
        <v>7421</v>
      </c>
      <c r="C980">
        <v>213.15</v>
      </c>
    </row>
    <row r="981" spans="1:3" x14ac:dyDescent="0.25">
      <c r="A981">
        <v>15302026</v>
      </c>
      <c r="B981" t="s">
        <v>7422</v>
      </c>
      <c r="C981">
        <v>243.6</v>
      </c>
    </row>
    <row r="982" spans="1:3" x14ac:dyDescent="0.25">
      <c r="A982">
        <v>15302027</v>
      </c>
      <c r="B982" t="s">
        <v>7423</v>
      </c>
      <c r="C982">
        <v>271.14999999999998</v>
      </c>
    </row>
    <row r="983" spans="1:3" x14ac:dyDescent="0.25">
      <c r="A983">
        <v>15302028</v>
      </c>
      <c r="B983" t="s">
        <v>7424</v>
      </c>
      <c r="C983">
        <v>377</v>
      </c>
    </row>
    <row r="984" spans="1:3" x14ac:dyDescent="0.25">
      <c r="A984">
        <v>15302029</v>
      </c>
      <c r="B984" t="s">
        <v>7425</v>
      </c>
      <c r="C984">
        <v>384.25</v>
      </c>
    </row>
    <row r="985" spans="1:3" x14ac:dyDescent="0.25">
      <c r="A985">
        <v>15302030</v>
      </c>
      <c r="B985" t="s">
        <v>7426</v>
      </c>
      <c r="C985">
        <v>643.79999999999995</v>
      </c>
    </row>
    <row r="986" spans="1:3" x14ac:dyDescent="0.25">
      <c r="A986">
        <v>15302031</v>
      </c>
      <c r="B986" t="s">
        <v>7427</v>
      </c>
      <c r="C986">
        <v>651.04999999999995</v>
      </c>
    </row>
    <row r="987" spans="1:3" x14ac:dyDescent="0.25">
      <c r="A987">
        <v>15302032</v>
      </c>
      <c r="B987" t="s">
        <v>7428</v>
      </c>
      <c r="C987">
        <v>44.95</v>
      </c>
    </row>
    <row r="988" spans="1:3" x14ac:dyDescent="0.25">
      <c r="A988">
        <v>15302033</v>
      </c>
      <c r="B988" t="s">
        <v>7429</v>
      </c>
      <c r="C988">
        <v>46.4</v>
      </c>
    </row>
    <row r="989" spans="1:3" x14ac:dyDescent="0.25">
      <c r="A989">
        <v>15302034</v>
      </c>
      <c r="B989" t="s">
        <v>7430</v>
      </c>
      <c r="C989">
        <v>43.5</v>
      </c>
    </row>
    <row r="990" spans="1:3" x14ac:dyDescent="0.25">
      <c r="A990">
        <v>15302035</v>
      </c>
      <c r="B990" t="s">
        <v>7431</v>
      </c>
      <c r="C990">
        <v>44.95</v>
      </c>
    </row>
    <row r="991" spans="1:3" x14ac:dyDescent="0.25">
      <c r="A991">
        <v>15302036</v>
      </c>
      <c r="B991" t="s">
        <v>7432</v>
      </c>
      <c r="C991">
        <v>116</v>
      </c>
    </row>
    <row r="992" spans="1:3" x14ac:dyDescent="0.25">
      <c r="A992">
        <v>15302037</v>
      </c>
      <c r="B992" t="s">
        <v>7433</v>
      </c>
      <c r="C992">
        <v>145</v>
      </c>
    </row>
    <row r="993" spans="1:3" x14ac:dyDescent="0.25">
      <c r="A993">
        <v>15302038</v>
      </c>
      <c r="B993" t="s">
        <v>7434</v>
      </c>
      <c r="C993">
        <v>174</v>
      </c>
    </row>
    <row r="994" spans="1:3" x14ac:dyDescent="0.25">
      <c r="A994">
        <v>15302039</v>
      </c>
      <c r="B994" t="s">
        <v>7435</v>
      </c>
      <c r="C994">
        <v>159.5</v>
      </c>
    </row>
    <row r="995" spans="1:3" x14ac:dyDescent="0.25">
      <c r="A995">
        <v>15302040</v>
      </c>
      <c r="B995" t="s">
        <v>7436</v>
      </c>
      <c r="C995">
        <v>174</v>
      </c>
    </row>
    <row r="996" spans="1:3" x14ac:dyDescent="0.25">
      <c r="A996">
        <v>15302041</v>
      </c>
      <c r="B996" t="s">
        <v>7437</v>
      </c>
      <c r="C996">
        <v>203</v>
      </c>
    </row>
    <row r="997" spans="1:3" x14ac:dyDescent="0.25">
      <c r="A997">
        <v>15302042</v>
      </c>
      <c r="B997" t="s">
        <v>7438</v>
      </c>
      <c r="C997">
        <v>290</v>
      </c>
    </row>
    <row r="998" spans="1:3" x14ac:dyDescent="0.25">
      <c r="A998">
        <v>15302043</v>
      </c>
      <c r="B998" t="s">
        <v>7439</v>
      </c>
      <c r="C998">
        <v>319</v>
      </c>
    </row>
    <row r="999" spans="1:3" x14ac:dyDescent="0.25">
      <c r="A999">
        <v>15302044</v>
      </c>
      <c r="B999" t="s">
        <v>7440</v>
      </c>
      <c r="C999">
        <v>362.5</v>
      </c>
    </row>
    <row r="1000" spans="1:3" x14ac:dyDescent="0.25">
      <c r="A1000">
        <v>15302045</v>
      </c>
      <c r="B1000" t="s">
        <v>7441</v>
      </c>
      <c r="C1000">
        <v>377</v>
      </c>
    </row>
    <row r="1001" spans="1:3" x14ac:dyDescent="0.25">
      <c r="A1001">
        <v>15302046</v>
      </c>
      <c r="B1001" t="s">
        <v>7442</v>
      </c>
      <c r="C1001">
        <v>406</v>
      </c>
    </row>
    <row r="1002" spans="1:3" x14ac:dyDescent="0.25">
      <c r="A1002">
        <v>15302047</v>
      </c>
      <c r="B1002" t="s">
        <v>7443</v>
      </c>
      <c r="C1002">
        <v>449.5</v>
      </c>
    </row>
    <row r="1003" spans="1:3" x14ac:dyDescent="0.25">
      <c r="A1003">
        <v>15302048</v>
      </c>
      <c r="B1003" t="s">
        <v>7444</v>
      </c>
      <c r="C1003">
        <v>304.5</v>
      </c>
    </row>
    <row r="1004" spans="1:3" x14ac:dyDescent="0.25">
      <c r="A1004">
        <v>15302049</v>
      </c>
      <c r="B1004" t="s">
        <v>7445</v>
      </c>
      <c r="C1004">
        <v>362.5</v>
      </c>
    </row>
    <row r="1005" spans="1:3" x14ac:dyDescent="0.25">
      <c r="A1005">
        <v>15302050</v>
      </c>
      <c r="B1005" t="s">
        <v>7446</v>
      </c>
      <c r="C1005">
        <v>420.5</v>
      </c>
    </row>
    <row r="1006" spans="1:3" x14ac:dyDescent="0.25">
      <c r="A1006">
        <v>15302051</v>
      </c>
      <c r="B1006" t="s">
        <v>7447</v>
      </c>
      <c r="C1006">
        <v>101.5</v>
      </c>
    </row>
    <row r="1007" spans="1:3" x14ac:dyDescent="0.25">
      <c r="A1007">
        <v>15302052</v>
      </c>
      <c r="B1007" t="s">
        <v>7448</v>
      </c>
      <c r="C1007">
        <v>101.5</v>
      </c>
    </row>
    <row r="1008" spans="1:3" x14ac:dyDescent="0.25">
      <c r="A1008">
        <v>15302053</v>
      </c>
      <c r="B1008" t="s">
        <v>7449</v>
      </c>
      <c r="C1008">
        <v>116</v>
      </c>
    </row>
    <row r="1009" spans="1:3" x14ac:dyDescent="0.25">
      <c r="A1009">
        <v>15302054</v>
      </c>
      <c r="B1009" t="s">
        <v>7450</v>
      </c>
      <c r="C1009">
        <v>574.20000000000005</v>
      </c>
    </row>
    <row r="1010" spans="1:3" x14ac:dyDescent="0.25">
      <c r="A1010">
        <v>15302055</v>
      </c>
      <c r="B1010" t="s">
        <v>7451</v>
      </c>
      <c r="C1010">
        <v>800</v>
      </c>
    </row>
    <row r="1011" spans="1:3" x14ac:dyDescent="0.25">
      <c r="A1011">
        <v>15302056</v>
      </c>
      <c r="B1011" t="s">
        <v>7452</v>
      </c>
      <c r="C1011">
        <v>1630</v>
      </c>
    </row>
    <row r="1012" spans="1:3" x14ac:dyDescent="0.25">
      <c r="A1012">
        <v>15302057</v>
      </c>
      <c r="B1012" t="s">
        <v>7453</v>
      </c>
      <c r="C1012">
        <v>1340</v>
      </c>
    </row>
    <row r="1013" spans="1:3" x14ac:dyDescent="0.25">
      <c r="A1013">
        <v>15302058</v>
      </c>
      <c r="B1013" t="s">
        <v>7454</v>
      </c>
      <c r="C1013">
        <v>2290</v>
      </c>
    </row>
    <row r="1014" spans="1:3" x14ac:dyDescent="0.25">
      <c r="A1014">
        <v>15302059</v>
      </c>
      <c r="B1014" t="s">
        <v>7455</v>
      </c>
      <c r="C1014">
        <v>1.1000000000000001</v>
      </c>
    </row>
    <row r="1015" spans="1:3" x14ac:dyDescent="0.25">
      <c r="A1015">
        <v>15302070</v>
      </c>
      <c r="B1015" t="s">
        <v>7456</v>
      </c>
      <c r="C1015">
        <v>174.17</v>
      </c>
    </row>
    <row r="1016" spans="1:3" x14ac:dyDescent="0.25">
      <c r="A1016">
        <v>15302071</v>
      </c>
      <c r="B1016" t="s">
        <v>7457</v>
      </c>
      <c r="C1016">
        <v>232.5</v>
      </c>
    </row>
    <row r="1017" spans="1:3" x14ac:dyDescent="0.25">
      <c r="A1017">
        <v>15303010</v>
      </c>
      <c r="B1017" t="s">
        <v>7458</v>
      </c>
      <c r="C1017">
        <v>-200</v>
      </c>
    </row>
    <row r="1018" spans="1:3" x14ac:dyDescent="0.25">
      <c r="A1018">
        <v>15303031</v>
      </c>
      <c r="B1018" t="s">
        <v>7459</v>
      </c>
      <c r="C1018">
        <v>-100</v>
      </c>
    </row>
    <row r="1019" spans="1:3" x14ac:dyDescent="0.25">
      <c r="A1019">
        <v>15303060</v>
      </c>
      <c r="B1019" t="s">
        <v>7460</v>
      </c>
      <c r="C1019">
        <v>-1</v>
      </c>
    </row>
    <row r="1020" spans="1:3" x14ac:dyDescent="0.25">
      <c r="A1020">
        <v>16101011</v>
      </c>
      <c r="B1020" t="s">
        <v>7461</v>
      </c>
      <c r="C1020">
        <v>20120</v>
      </c>
    </row>
    <row r="1021" spans="1:3" x14ac:dyDescent="0.25">
      <c r="A1021">
        <v>16101012</v>
      </c>
      <c r="B1021" t="s">
        <v>7462</v>
      </c>
      <c r="C1021">
        <v>22700</v>
      </c>
    </row>
    <row r="1022" spans="1:3" x14ac:dyDescent="0.25">
      <c r="A1022">
        <v>16101013</v>
      </c>
      <c r="B1022" t="s">
        <v>7463</v>
      </c>
      <c r="C1022">
        <v>25100</v>
      </c>
    </row>
    <row r="1023" spans="1:3" x14ac:dyDescent="0.25">
      <c r="A1023">
        <v>16101014</v>
      </c>
      <c r="B1023" t="s">
        <v>7464</v>
      </c>
      <c r="C1023">
        <v>25920</v>
      </c>
    </row>
    <row r="1024" spans="1:3" x14ac:dyDescent="0.25">
      <c r="A1024">
        <v>16101015</v>
      </c>
      <c r="B1024" t="s">
        <v>7465</v>
      </c>
      <c r="C1024">
        <v>28080</v>
      </c>
    </row>
    <row r="1025" spans="1:3" x14ac:dyDescent="0.25">
      <c r="A1025">
        <v>16101016</v>
      </c>
      <c r="B1025" t="s">
        <v>7466</v>
      </c>
      <c r="C1025">
        <v>29390</v>
      </c>
    </row>
    <row r="1026" spans="1:3" x14ac:dyDescent="0.25">
      <c r="A1026">
        <v>16101017</v>
      </c>
      <c r="B1026" t="s">
        <v>7467</v>
      </c>
      <c r="C1026">
        <v>31700</v>
      </c>
    </row>
    <row r="1027" spans="1:3" x14ac:dyDescent="0.25">
      <c r="A1027">
        <v>16101018</v>
      </c>
      <c r="B1027" t="s">
        <v>7468</v>
      </c>
      <c r="C1027">
        <v>32130</v>
      </c>
    </row>
    <row r="1028" spans="1:3" x14ac:dyDescent="0.25">
      <c r="A1028">
        <v>16101019</v>
      </c>
      <c r="B1028" t="s">
        <v>7469</v>
      </c>
      <c r="C1028">
        <v>34580</v>
      </c>
    </row>
    <row r="1029" spans="1:3" x14ac:dyDescent="0.25">
      <c r="A1029">
        <v>16101020</v>
      </c>
      <c r="B1029" t="s">
        <v>7470</v>
      </c>
      <c r="C1029">
        <v>35980</v>
      </c>
    </row>
    <row r="1030" spans="1:3" x14ac:dyDescent="0.25">
      <c r="A1030">
        <v>16101021</v>
      </c>
      <c r="B1030" t="s">
        <v>7471</v>
      </c>
      <c r="C1030">
        <v>40230</v>
      </c>
    </row>
    <row r="1031" spans="1:3" x14ac:dyDescent="0.25">
      <c r="A1031">
        <v>16101060</v>
      </c>
      <c r="B1031" t="s">
        <v>7472</v>
      </c>
      <c r="C1031">
        <v>14916.67</v>
      </c>
    </row>
    <row r="1032" spans="1:3" x14ac:dyDescent="0.25">
      <c r="A1032">
        <v>16102011</v>
      </c>
      <c r="B1032" t="s">
        <v>7473</v>
      </c>
      <c r="C1032">
        <v>26490</v>
      </c>
    </row>
    <row r="1033" spans="1:3" x14ac:dyDescent="0.25">
      <c r="A1033">
        <v>16102012</v>
      </c>
      <c r="B1033" t="s">
        <v>7474</v>
      </c>
      <c r="C1033">
        <v>30230</v>
      </c>
    </row>
    <row r="1034" spans="1:3" x14ac:dyDescent="0.25">
      <c r="A1034">
        <v>16102013</v>
      </c>
      <c r="B1034" t="s">
        <v>7475</v>
      </c>
      <c r="C1034">
        <v>33260</v>
      </c>
    </row>
    <row r="1035" spans="1:3" x14ac:dyDescent="0.25">
      <c r="A1035">
        <v>16102014</v>
      </c>
      <c r="B1035" t="s">
        <v>7476</v>
      </c>
      <c r="C1035">
        <v>34360</v>
      </c>
    </row>
    <row r="1036" spans="1:3" x14ac:dyDescent="0.25">
      <c r="A1036">
        <v>16102015</v>
      </c>
      <c r="B1036" t="s">
        <v>7477</v>
      </c>
      <c r="C1036">
        <v>37280</v>
      </c>
    </row>
    <row r="1037" spans="1:3" x14ac:dyDescent="0.25">
      <c r="A1037">
        <v>16102016</v>
      </c>
      <c r="B1037" t="s">
        <v>7478</v>
      </c>
      <c r="C1037">
        <v>38890</v>
      </c>
    </row>
    <row r="1038" spans="1:3" x14ac:dyDescent="0.25">
      <c r="A1038">
        <v>16102017</v>
      </c>
      <c r="B1038" t="s">
        <v>7479</v>
      </c>
      <c r="C1038">
        <v>42030</v>
      </c>
    </row>
    <row r="1039" spans="1:3" x14ac:dyDescent="0.25">
      <c r="A1039">
        <v>16102018</v>
      </c>
      <c r="B1039" t="s">
        <v>7480</v>
      </c>
      <c r="C1039">
        <v>42490</v>
      </c>
    </row>
    <row r="1040" spans="1:3" x14ac:dyDescent="0.25">
      <c r="A1040">
        <v>16102019</v>
      </c>
      <c r="B1040" t="s">
        <v>7481</v>
      </c>
      <c r="C1040">
        <v>46220</v>
      </c>
    </row>
    <row r="1041" spans="1:3" x14ac:dyDescent="0.25">
      <c r="A1041">
        <v>16102020</v>
      </c>
      <c r="B1041" t="s">
        <v>7482</v>
      </c>
      <c r="C1041">
        <v>46360</v>
      </c>
    </row>
    <row r="1042" spans="1:3" x14ac:dyDescent="0.25">
      <c r="A1042">
        <v>16102021</v>
      </c>
      <c r="B1042" t="s">
        <v>7483</v>
      </c>
      <c r="C1042">
        <v>50150</v>
      </c>
    </row>
    <row r="1043" spans="1:3" x14ac:dyDescent="0.25">
      <c r="A1043">
        <v>16103011</v>
      </c>
      <c r="B1043" t="s">
        <v>7484</v>
      </c>
      <c r="C1043">
        <v>1460</v>
      </c>
    </row>
    <row r="1044" spans="1:3" x14ac:dyDescent="0.25">
      <c r="A1044">
        <v>16103012</v>
      </c>
      <c r="B1044" t="s">
        <v>7485</v>
      </c>
      <c r="C1044">
        <v>1580</v>
      </c>
    </row>
    <row r="1045" spans="1:3" x14ac:dyDescent="0.25">
      <c r="A1045">
        <v>16103013</v>
      </c>
      <c r="B1045" t="s">
        <v>7486</v>
      </c>
      <c r="C1045">
        <v>1580</v>
      </c>
    </row>
    <row r="1046" spans="1:3" x14ac:dyDescent="0.25">
      <c r="A1046">
        <v>16103014</v>
      </c>
      <c r="B1046" t="s">
        <v>7487</v>
      </c>
      <c r="C1046">
        <v>1690</v>
      </c>
    </row>
    <row r="1047" spans="1:3" x14ac:dyDescent="0.25">
      <c r="A1047">
        <v>16103015</v>
      </c>
      <c r="B1047" t="s">
        <v>7488</v>
      </c>
      <c r="C1047">
        <v>1690</v>
      </c>
    </row>
    <row r="1048" spans="1:3" x14ac:dyDescent="0.25">
      <c r="A1048">
        <v>16103016</v>
      </c>
      <c r="B1048" t="s">
        <v>7489</v>
      </c>
      <c r="C1048">
        <v>1820</v>
      </c>
    </row>
    <row r="1049" spans="1:3" x14ac:dyDescent="0.25">
      <c r="A1049">
        <v>16103017</v>
      </c>
      <c r="B1049" t="s">
        <v>7490</v>
      </c>
      <c r="C1049">
        <v>1820</v>
      </c>
    </row>
    <row r="1050" spans="1:3" x14ac:dyDescent="0.25">
      <c r="A1050">
        <v>16103018</v>
      </c>
      <c r="B1050" t="s">
        <v>7491</v>
      </c>
      <c r="C1050">
        <v>1950</v>
      </c>
    </row>
    <row r="1051" spans="1:3" x14ac:dyDescent="0.25">
      <c r="A1051">
        <v>16103019</v>
      </c>
      <c r="B1051" t="s">
        <v>7492</v>
      </c>
      <c r="C1051">
        <v>1950</v>
      </c>
    </row>
    <row r="1052" spans="1:3" x14ac:dyDescent="0.25">
      <c r="A1052">
        <v>16103020</v>
      </c>
      <c r="B1052" t="s">
        <v>7493</v>
      </c>
      <c r="C1052">
        <v>2080</v>
      </c>
    </row>
    <row r="1053" spans="1:3" x14ac:dyDescent="0.25">
      <c r="A1053">
        <v>16103021</v>
      </c>
      <c r="B1053" t="s">
        <v>7494</v>
      </c>
      <c r="C1053">
        <v>2080</v>
      </c>
    </row>
    <row r="1054" spans="1:3" x14ac:dyDescent="0.25">
      <c r="A1054">
        <v>16104011</v>
      </c>
      <c r="B1054" t="s">
        <v>7495</v>
      </c>
      <c r="C1054">
        <v>690</v>
      </c>
    </row>
    <row r="1055" spans="1:3" x14ac:dyDescent="0.25">
      <c r="A1055">
        <v>16104012</v>
      </c>
      <c r="B1055" t="s">
        <v>7496</v>
      </c>
      <c r="C1055">
        <v>820</v>
      </c>
    </row>
    <row r="1056" spans="1:3" x14ac:dyDescent="0.25">
      <c r="A1056">
        <v>16104013</v>
      </c>
      <c r="B1056" t="s">
        <v>7497</v>
      </c>
      <c r="C1056">
        <v>950</v>
      </c>
    </row>
    <row r="1057" spans="1:3" x14ac:dyDescent="0.25">
      <c r="A1057">
        <v>16104014</v>
      </c>
      <c r="B1057" t="s">
        <v>7498</v>
      </c>
      <c r="C1057">
        <v>950</v>
      </c>
    </row>
    <row r="1058" spans="1:3" x14ac:dyDescent="0.25">
      <c r="A1058">
        <v>16104015</v>
      </c>
      <c r="B1058" t="s">
        <v>7499</v>
      </c>
      <c r="C1058">
        <v>1100</v>
      </c>
    </row>
    <row r="1059" spans="1:3" x14ac:dyDescent="0.25">
      <c r="A1059">
        <v>16104016</v>
      </c>
      <c r="B1059" t="s">
        <v>7500</v>
      </c>
      <c r="C1059">
        <v>1080</v>
      </c>
    </row>
    <row r="1060" spans="1:3" x14ac:dyDescent="0.25">
      <c r="A1060">
        <v>16104017</v>
      </c>
      <c r="B1060" t="s">
        <v>7501</v>
      </c>
      <c r="C1060">
        <v>1260</v>
      </c>
    </row>
    <row r="1061" spans="1:3" x14ac:dyDescent="0.25">
      <c r="A1061">
        <v>16104018</v>
      </c>
      <c r="B1061" t="s">
        <v>7502</v>
      </c>
      <c r="C1061">
        <v>1220</v>
      </c>
    </row>
    <row r="1062" spans="1:3" x14ac:dyDescent="0.25">
      <c r="A1062">
        <v>16104019</v>
      </c>
      <c r="B1062" t="s">
        <v>7503</v>
      </c>
      <c r="C1062">
        <v>1420</v>
      </c>
    </row>
    <row r="1063" spans="1:3" x14ac:dyDescent="0.25">
      <c r="A1063">
        <v>16104020</v>
      </c>
      <c r="B1063" t="s">
        <v>7504</v>
      </c>
      <c r="C1063">
        <v>1360</v>
      </c>
    </row>
    <row r="1064" spans="1:3" x14ac:dyDescent="0.25">
      <c r="A1064">
        <v>16104021</v>
      </c>
      <c r="B1064" t="s">
        <v>7505</v>
      </c>
      <c r="C1064">
        <v>1580</v>
      </c>
    </row>
    <row r="1065" spans="1:3" x14ac:dyDescent="0.25">
      <c r="A1065">
        <v>16201011</v>
      </c>
      <c r="B1065" t="s">
        <v>7506</v>
      </c>
      <c r="C1065">
        <v>28050</v>
      </c>
    </row>
    <row r="1066" spans="1:3" x14ac:dyDescent="0.25">
      <c r="A1066">
        <v>16201012</v>
      </c>
      <c r="B1066" t="s">
        <v>7507</v>
      </c>
      <c r="C1066">
        <v>31330</v>
      </c>
    </row>
    <row r="1067" spans="1:3" x14ac:dyDescent="0.25">
      <c r="A1067">
        <v>16201013</v>
      </c>
      <c r="B1067" t="s">
        <v>7508</v>
      </c>
      <c r="C1067">
        <v>33050</v>
      </c>
    </row>
    <row r="1068" spans="1:3" x14ac:dyDescent="0.25">
      <c r="A1068">
        <v>16201014</v>
      </c>
      <c r="B1068" t="s">
        <v>7509</v>
      </c>
      <c r="C1068">
        <v>35190</v>
      </c>
    </row>
    <row r="1069" spans="1:3" x14ac:dyDescent="0.25">
      <c r="A1069">
        <v>16201015</v>
      </c>
      <c r="B1069" t="s">
        <v>7510</v>
      </c>
      <c r="C1069">
        <v>36580</v>
      </c>
    </row>
    <row r="1070" spans="1:3" x14ac:dyDescent="0.25">
      <c r="A1070">
        <v>16201016</v>
      </c>
      <c r="B1070" t="s">
        <v>7511</v>
      </c>
      <c r="C1070">
        <v>39700</v>
      </c>
    </row>
    <row r="1071" spans="1:3" x14ac:dyDescent="0.25">
      <c r="A1071">
        <v>16201017</v>
      </c>
      <c r="B1071" t="s">
        <v>7512</v>
      </c>
      <c r="C1071">
        <v>41200</v>
      </c>
    </row>
    <row r="1072" spans="1:3" x14ac:dyDescent="0.25">
      <c r="A1072">
        <v>16201018</v>
      </c>
      <c r="B1072" t="s">
        <v>7513</v>
      </c>
      <c r="C1072">
        <v>42580</v>
      </c>
    </row>
    <row r="1073" spans="1:3" x14ac:dyDescent="0.25">
      <c r="A1073">
        <v>16201021</v>
      </c>
      <c r="B1073" t="s">
        <v>7514</v>
      </c>
      <c r="C1073">
        <v>44120</v>
      </c>
    </row>
    <row r="1074" spans="1:3" x14ac:dyDescent="0.25">
      <c r="A1074">
        <v>16201060</v>
      </c>
      <c r="B1074" t="s">
        <v>7515</v>
      </c>
      <c r="C1074">
        <v>17416.669999999998</v>
      </c>
    </row>
    <row r="1075" spans="1:3" x14ac:dyDescent="0.25">
      <c r="A1075">
        <v>16202011</v>
      </c>
      <c r="B1075" t="s">
        <v>7516</v>
      </c>
      <c r="C1075">
        <v>31260</v>
      </c>
    </row>
    <row r="1076" spans="1:3" x14ac:dyDescent="0.25">
      <c r="A1076">
        <v>16202012</v>
      </c>
      <c r="B1076" t="s">
        <v>7517</v>
      </c>
      <c r="C1076">
        <v>35460</v>
      </c>
    </row>
    <row r="1077" spans="1:3" x14ac:dyDescent="0.25">
      <c r="A1077">
        <v>16202013</v>
      </c>
      <c r="B1077" t="s">
        <v>7518</v>
      </c>
      <c r="C1077">
        <v>37690</v>
      </c>
    </row>
    <row r="1078" spans="1:3" x14ac:dyDescent="0.25">
      <c r="A1078">
        <v>16202014</v>
      </c>
      <c r="B1078" t="s">
        <v>7519</v>
      </c>
      <c r="C1078">
        <v>39580</v>
      </c>
    </row>
    <row r="1079" spans="1:3" x14ac:dyDescent="0.25">
      <c r="A1079">
        <v>16202015</v>
      </c>
      <c r="B1079" t="s">
        <v>7520</v>
      </c>
      <c r="C1079">
        <v>41430</v>
      </c>
    </row>
    <row r="1080" spans="1:3" x14ac:dyDescent="0.25">
      <c r="A1080">
        <v>16202016</v>
      </c>
      <c r="B1080" t="s">
        <v>7521</v>
      </c>
      <c r="C1080">
        <v>44230</v>
      </c>
    </row>
    <row r="1081" spans="1:3" x14ac:dyDescent="0.25">
      <c r="A1081">
        <v>16202017</v>
      </c>
      <c r="B1081" t="s">
        <v>7522</v>
      </c>
      <c r="C1081">
        <v>46230</v>
      </c>
    </row>
    <row r="1082" spans="1:3" x14ac:dyDescent="0.25">
      <c r="A1082">
        <v>16202018</v>
      </c>
      <c r="B1082" t="s">
        <v>7523</v>
      </c>
      <c r="C1082">
        <v>47750</v>
      </c>
    </row>
    <row r="1083" spans="1:3" x14ac:dyDescent="0.25">
      <c r="A1083">
        <v>16202019</v>
      </c>
      <c r="B1083" t="s">
        <v>7524</v>
      </c>
      <c r="C1083">
        <v>49880</v>
      </c>
    </row>
    <row r="1084" spans="1:3" x14ac:dyDescent="0.25">
      <c r="A1084">
        <v>16203011</v>
      </c>
      <c r="B1084" t="s">
        <v>7525</v>
      </c>
      <c r="C1084">
        <v>1430</v>
      </c>
    </row>
    <row r="1085" spans="1:3" x14ac:dyDescent="0.25">
      <c r="A1085">
        <v>16203012</v>
      </c>
      <c r="B1085" t="s">
        <v>7526</v>
      </c>
      <c r="C1085">
        <v>1550</v>
      </c>
    </row>
    <row r="1086" spans="1:3" x14ac:dyDescent="0.25">
      <c r="A1086">
        <v>16203013</v>
      </c>
      <c r="B1086" t="s">
        <v>7527</v>
      </c>
      <c r="C1086">
        <v>1550</v>
      </c>
    </row>
    <row r="1087" spans="1:3" x14ac:dyDescent="0.25">
      <c r="A1087">
        <v>16203014</v>
      </c>
      <c r="B1087" t="s">
        <v>7528</v>
      </c>
      <c r="C1087">
        <v>1660</v>
      </c>
    </row>
    <row r="1088" spans="1:3" x14ac:dyDescent="0.25">
      <c r="A1088">
        <v>16203015</v>
      </c>
      <c r="B1088" t="s">
        <v>7529</v>
      </c>
      <c r="C1088">
        <v>1660</v>
      </c>
    </row>
    <row r="1089" spans="1:3" x14ac:dyDescent="0.25">
      <c r="A1089">
        <v>16203016</v>
      </c>
      <c r="B1089" t="s">
        <v>7530</v>
      </c>
      <c r="C1089">
        <v>1790</v>
      </c>
    </row>
    <row r="1090" spans="1:3" x14ac:dyDescent="0.25">
      <c r="A1090">
        <v>16203017</v>
      </c>
      <c r="B1090" t="s">
        <v>7531</v>
      </c>
      <c r="C1090">
        <v>1790</v>
      </c>
    </row>
    <row r="1091" spans="1:3" x14ac:dyDescent="0.25">
      <c r="A1091">
        <v>16203018</v>
      </c>
      <c r="B1091" t="s">
        <v>7532</v>
      </c>
      <c r="C1091">
        <v>1900</v>
      </c>
    </row>
    <row r="1092" spans="1:3" x14ac:dyDescent="0.25">
      <c r="A1092">
        <v>16203019</v>
      </c>
      <c r="B1092" t="s">
        <v>7533</v>
      </c>
      <c r="C1092">
        <v>1900</v>
      </c>
    </row>
    <row r="1093" spans="1:3" x14ac:dyDescent="0.25">
      <c r="A1093">
        <v>16204011</v>
      </c>
      <c r="B1093" t="s">
        <v>7534</v>
      </c>
      <c r="C1093">
        <v>680</v>
      </c>
    </row>
    <row r="1094" spans="1:3" x14ac:dyDescent="0.25">
      <c r="A1094">
        <v>16204012</v>
      </c>
      <c r="B1094" t="s">
        <v>7535</v>
      </c>
      <c r="C1094">
        <v>800</v>
      </c>
    </row>
    <row r="1095" spans="1:3" x14ac:dyDescent="0.25">
      <c r="A1095">
        <v>16204013</v>
      </c>
      <c r="B1095" t="s">
        <v>7536</v>
      </c>
      <c r="C1095">
        <v>880</v>
      </c>
    </row>
    <row r="1096" spans="1:3" x14ac:dyDescent="0.25">
      <c r="A1096">
        <v>16204014</v>
      </c>
      <c r="B1096" t="s">
        <v>7537</v>
      </c>
      <c r="C1096">
        <v>930</v>
      </c>
    </row>
    <row r="1097" spans="1:3" x14ac:dyDescent="0.25">
      <c r="A1097">
        <v>16204015</v>
      </c>
      <c r="B1097" t="s">
        <v>7538</v>
      </c>
      <c r="C1097">
        <v>1020</v>
      </c>
    </row>
    <row r="1098" spans="1:3" x14ac:dyDescent="0.25">
      <c r="A1098">
        <v>16204016</v>
      </c>
      <c r="B1098" t="s">
        <v>7539</v>
      </c>
      <c r="C1098">
        <v>1060</v>
      </c>
    </row>
    <row r="1099" spans="1:3" x14ac:dyDescent="0.25">
      <c r="A1099">
        <v>16204017</v>
      </c>
      <c r="B1099" t="s">
        <v>7540</v>
      </c>
      <c r="C1099">
        <v>1180</v>
      </c>
    </row>
    <row r="1100" spans="1:3" x14ac:dyDescent="0.25">
      <c r="A1100">
        <v>16204018</v>
      </c>
      <c r="B1100" t="s">
        <v>7541</v>
      </c>
      <c r="C1100">
        <v>1190</v>
      </c>
    </row>
    <row r="1101" spans="1:3" x14ac:dyDescent="0.25">
      <c r="A1101">
        <v>16204019</v>
      </c>
      <c r="B1101" t="s">
        <v>7542</v>
      </c>
      <c r="C1101">
        <v>1320</v>
      </c>
    </row>
    <row r="1102" spans="1:3" x14ac:dyDescent="0.25">
      <c r="A1102">
        <v>16205011</v>
      </c>
      <c r="B1102" t="s">
        <v>7543</v>
      </c>
      <c r="C1102">
        <v>680</v>
      </c>
    </row>
    <row r="1103" spans="1:3" x14ac:dyDescent="0.25">
      <c r="A1103">
        <v>16205012</v>
      </c>
      <c r="B1103" t="s">
        <v>7544</v>
      </c>
      <c r="C1103">
        <v>800</v>
      </c>
    </row>
    <row r="1104" spans="1:3" x14ac:dyDescent="0.25">
      <c r="A1104">
        <v>16205013</v>
      </c>
      <c r="B1104" t="s">
        <v>7545</v>
      </c>
      <c r="C1104">
        <v>880</v>
      </c>
    </row>
    <row r="1105" spans="1:3" x14ac:dyDescent="0.25">
      <c r="A1105">
        <v>16205014</v>
      </c>
      <c r="B1105" t="s">
        <v>7546</v>
      </c>
      <c r="C1105">
        <v>930</v>
      </c>
    </row>
    <row r="1106" spans="1:3" x14ac:dyDescent="0.25">
      <c r="A1106">
        <v>16205015</v>
      </c>
      <c r="B1106" t="s">
        <v>7547</v>
      </c>
      <c r="C1106">
        <v>1020</v>
      </c>
    </row>
    <row r="1107" spans="1:3" x14ac:dyDescent="0.25">
      <c r="A1107">
        <v>16205016</v>
      </c>
      <c r="B1107" t="s">
        <v>7548</v>
      </c>
      <c r="C1107">
        <v>1060</v>
      </c>
    </row>
    <row r="1108" spans="1:3" x14ac:dyDescent="0.25">
      <c r="A1108">
        <v>16205017</v>
      </c>
      <c r="B1108" t="s">
        <v>7549</v>
      </c>
      <c r="C1108">
        <v>1180</v>
      </c>
    </row>
    <row r="1109" spans="1:3" x14ac:dyDescent="0.25">
      <c r="A1109">
        <v>16205018</v>
      </c>
      <c r="B1109" t="s">
        <v>7550</v>
      </c>
      <c r="C1109">
        <v>1190</v>
      </c>
    </row>
    <row r="1110" spans="1:3" x14ac:dyDescent="0.25">
      <c r="A1110">
        <v>16205019</v>
      </c>
      <c r="B1110" t="s">
        <v>7551</v>
      </c>
      <c r="C1110">
        <v>1320</v>
      </c>
    </row>
    <row r="1111" spans="1:3" x14ac:dyDescent="0.25">
      <c r="A1111">
        <v>16301011</v>
      </c>
      <c r="B1111" t="s">
        <v>7552</v>
      </c>
      <c r="C1111">
        <v>3130</v>
      </c>
    </row>
    <row r="1112" spans="1:3" x14ac:dyDescent="0.25">
      <c r="A1112">
        <v>16301012</v>
      </c>
      <c r="B1112" t="s">
        <v>7553</v>
      </c>
      <c r="C1112">
        <v>3300</v>
      </c>
    </row>
    <row r="1113" spans="1:3" x14ac:dyDescent="0.25">
      <c r="A1113">
        <v>16301013</v>
      </c>
      <c r="B1113" t="s">
        <v>7554</v>
      </c>
      <c r="C1113">
        <v>2480</v>
      </c>
    </row>
    <row r="1114" spans="1:3" x14ac:dyDescent="0.25">
      <c r="A1114">
        <v>16301014</v>
      </c>
      <c r="B1114" t="s">
        <v>7555</v>
      </c>
      <c r="C1114">
        <v>2750</v>
      </c>
    </row>
    <row r="1115" spans="1:3" x14ac:dyDescent="0.25">
      <c r="A1115">
        <v>16301015</v>
      </c>
      <c r="B1115" t="s">
        <v>7556</v>
      </c>
      <c r="C1115">
        <v>4730</v>
      </c>
    </row>
    <row r="1116" spans="1:3" x14ac:dyDescent="0.25">
      <c r="A1116">
        <v>16301016</v>
      </c>
      <c r="B1116" t="s">
        <v>7557</v>
      </c>
      <c r="C1116">
        <v>4830</v>
      </c>
    </row>
    <row r="1117" spans="1:3" x14ac:dyDescent="0.25">
      <c r="A1117">
        <v>16301017</v>
      </c>
      <c r="B1117" t="s">
        <v>7558</v>
      </c>
      <c r="C1117">
        <v>1530</v>
      </c>
    </row>
    <row r="1118" spans="1:3" x14ac:dyDescent="0.25">
      <c r="A1118">
        <v>16301018</v>
      </c>
      <c r="B1118" t="s">
        <v>7559</v>
      </c>
      <c r="C1118">
        <v>3100</v>
      </c>
    </row>
    <row r="1119" spans="1:3" x14ac:dyDescent="0.25">
      <c r="A1119">
        <v>16301019</v>
      </c>
      <c r="B1119" t="s">
        <v>7560</v>
      </c>
      <c r="C1119">
        <v>3290</v>
      </c>
    </row>
    <row r="1120" spans="1:3" x14ac:dyDescent="0.25">
      <c r="A1120">
        <v>16301020</v>
      </c>
      <c r="B1120" t="s">
        <v>7561</v>
      </c>
      <c r="C1120">
        <v>2960</v>
      </c>
    </row>
    <row r="1121" spans="1:3" x14ac:dyDescent="0.25">
      <c r="A1121">
        <v>16301021</v>
      </c>
      <c r="B1121" t="s">
        <v>7562</v>
      </c>
      <c r="C1121">
        <v>3400</v>
      </c>
    </row>
    <row r="1122" spans="1:3" x14ac:dyDescent="0.25">
      <c r="A1122">
        <v>16301033</v>
      </c>
      <c r="B1122" t="s">
        <v>7563</v>
      </c>
      <c r="C1122">
        <v>520</v>
      </c>
    </row>
    <row r="1123" spans="1:3" x14ac:dyDescent="0.25">
      <c r="A1123">
        <v>16302011</v>
      </c>
      <c r="B1123" t="s">
        <v>7564</v>
      </c>
      <c r="C1123">
        <v>1107</v>
      </c>
    </row>
    <row r="1124" spans="1:3" x14ac:dyDescent="0.25">
      <c r="A1124">
        <v>16302012</v>
      </c>
      <c r="B1124" t="s">
        <v>7565</v>
      </c>
      <c r="C1124">
        <v>1377</v>
      </c>
    </row>
    <row r="1125" spans="1:3" x14ac:dyDescent="0.25">
      <c r="A1125">
        <v>16302013</v>
      </c>
      <c r="B1125" t="s">
        <v>7566</v>
      </c>
      <c r="C1125">
        <v>752</v>
      </c>
    </row>
    <row r="1126" spans="1:3" x14ac:dyDescent="0.25">
      <c r="A1126">
        <v>16302014</v>
      </c>
      <c r="B1126" t="s">
        <v>7567</v>
      </c>
      <c r="C1126">
        <v>866</v>
      </c>
    </row>
    <row r="1127" spans="1:3" x14ac:dyDescent="0.25">
      <c r="A1127">
        <v>16302015</v>
      </c>
      <c r="B1127" t="s">
        <v>7568</v>
      </c>
      <c r="C1127">
        <v>1136</v>
      </c>
    </row>
    <row r="1128" spans="1:3" x14ac:dyDescent="0.25">
      <c r="A1128">
        <v>16302016</v>
      </c>
      <c r="B1128" t="s">
        <v>7569</v>
      </c>
      <c r="C1128">
        <v>1476</v>
      </c>
    </row>
    <row r="1129" spans="1:3" x14ac:dyDescent="0.25">
      <c r="A1129">
        <v>16302017</v>
      </c>
      <c r="B1129" t="s">
        <v>7570</v>
      </c>
      <c r="C1129">
        <v>2172</v>
      </c>
    </row>
    <row r="1130" spans="1:3" x14ac:dyDescent="0.25">
      <c r="A1130">
        <v>16302018</v>
      </c>
      <c r="B1130" t="s">
        <v>7571</v>
      </c>
      <c r="C1130">
        <v>1434</v>
      </c>
    </row>
    <row r="1131" spans="1:3" x14ac:dyDescent="0.25">
      <c r="A1131">
        <v>16302019</v>
      </c>
      <c r="B1131" t="s">
        <v>7572</v>
      </c>
      <c r="C1131">
        <v>2115</v>
      </c>
    </row>
    <row r="1132" spans="1:3" x14ac:dyDescent="0.25">
      <c r="A1132">
        <v>16302020</v>
      </c>
      <c r="B1132" t="s">
        <v>7573</v>
      </c>
      <c r="C1132">
        <v>99</v>
      </c>
    </row>
    <row r="1133" spans="1:3" x14ac:dyDescent="0.25">
      <c r="A1133">
        <v>16302021</v>
      </c>
      <c r="B1133" t="s">
        <v>7574</v>
      </c>
      <c r="C1133">
        <v>298</v>
      </c>
    </row>
    <row r="1134" spans="1:3" x14ac:dyDescent="0.25">
      <c r="A1134">
        <v>16302022</v>
      </c>
      <c r="B1134" t="s">
        <v>7575</v>
      </c>
      <c r="C1134">
        <v>213</v>
      </c>
    </row>
    <row r="1135" spans="1:3" x14ac:dyDescent="0.25">
      <c r="A1135">
        <v>16302023</v>
      </c>
      <c r="B1135" t="s">
        <v>7576</v>
      </c>
      <c r="C1135">
        <v>170</v>
      </c>
    </row>
    <row r="1136" spans="1:3" x14ac:dyDescent="0.25">
      <c r="A1136">
        <v>16302024</v>
      </c>
      <c r="B1136" t="s">
        <v>7577</v>
      </c>
      <c r="C1136">
        <v>227</v>
      </c>
    </row>
    <row r="1137" spans="1:3" x14ac:dyDescent="0.25">
      <c r="A1137">
        <v>16302025</v>
      </c>
      <c r="B1137" t="s">
        <v>7578</v>
      </c>
      <c r="C1137">
        <v>383</v>
      </c>
    </row>
    <row r="1138" spans="1:3" x14ac:dyDescent="0.25">
      <c r="A1138">
        <v>16302059</v>
      </c>
      <c r="B1138" t="s">
        <v>7579</v>
      </c>
      <c r="C1138">
        <v>1.1000000000000001</v>
      </c>
    </row>
    <row r="1139" spans="1:3" x14ac:dyDescent="0.25">
      <c r="A1139">
        <v>16303011</v>
      </c>
      <c r="B1139" t="s">
        <v>7580</v>
      </c>
      <c r="C1139">
        <v>8250</v>
      </c>
    </row>
    <row r="1140" spans="1:3" x14ac:dyDescent="0.25">
      <c r="A1140">
        <v>16303012</v>
      </c>
      <c r="B1140" t="s">
        <v>7581</v>
      </c>
      <c r="C1140">
        <v>8761</v>
      </c>
    </row>
    <row r="1141" spans="1:3" x14ac:dyDescent="0.25">
      <c r="A1141">
        <v>16303013</v>
      </c>
      <c r="B1141" t="s">
        <v>7582</v>
      </c>
      <c r="C1141">
        <v>7795</v>
      </c>
    </row>
    <row r="1142" spans="1:3" x14ac:dyDescent="0.25">
      <c r="A1142">
        <v>16303014</v>
      </c>
      <c r="B1142" t="s">
        <v>7583</v>
      </c>
      <c r="C1142">
        <v>8307</v>
      </c>
    </row>
    <row r="1143" spans="1:3" x14ac:dyDescent="0.25">
      <c r="A1143">
        <v>16303015</v>
      </c>
      <c r="B1143" t="s">
        <v>7584</v>
      </c>
      <c r="C1143">
        <v>5935</v>
      </c>
    </row>
    <row r="1144" spans="1:3" x14ac:dyDescent="0.25">
      <c r="A1144">
        <v>16303016</v>
      </c>
      <c r="B1144" t="s">
        <v>7585</v>
      </c>
      <c r="C1144">
        <v>6432</v>
      </c>
    </row>
    <row r="1145" spans="1:3" x14ac:dyDescent="0.25">
      <c r="A1145">
        <v>16303017</v>
      </c>
      <c r="B1145" t="s">
        <v>7586</v>
      </c>
      <c r="C1145">
        <v>2911</v>
      </c>
    </row>
    <row r="1146" spans="1:3" x14ac:dyDescent="0.25">
      <c r="A1146">
        <v>16303018</v>
      </c>
      <c r="B1146" t="s">
        <v>7587</v>
      </c>
      <c r="C1146">
        <v>3180</v>
      </c>
    </row>
    <row r="1147" spans="1:3" x14ac:dyDescent="0.25">
      <c r="A1147">
        <v>16303019</v>
      </c>
      <c r="B1147" t="s">
        <v>7588</v>
      </c>
      <c r="C1147">
        <v>1917</v>
      </c>
    </row>
    <row r="1148" spans="1:3" x14ac:dyDescent="0.25">
      <c r="A1148">
        <v>16303020</v>
      </c>
      <c r="B1148" t="s">
        <v>7589</v>
      </c>
      <c r="C1148">
        <v>2811</v>
      </c>
    </row>
    <row r="1149" spans="1:3" x14ac:dyDescent="0.25">
      <c r="A1149">
        <v>16303021</v>
      </c>
      <c r="B1149" t="s">
        <v>7590</v>
      </c>
      <c r="C1149">
        <v>2101</v>
      </c>
    </row>
    <row r="1150" spans="1:3" x14ac:dyDescent="0.25">
      <c r="A1150">
        <v>16303022</v>
      </c>
      <c r="B1150" t="s">
        <v>7591</v>
      </c>
      <c r="C1150">
        <v>2840</v>
      </c>
    </row>
    <row r="1151" spans="1:3" x14ac:dyDescent="0.25">
      <c r="A1151">
        <v>16303023</v>
      </c>
      <c r="B1151" t="s">
        <v>7592</v>
      </c>
      <c r="C1151">
        <v>11147</v>
      </c>
    </row>
    <row r="1152" spans="1:3" x14ac:dyDescent="0.25">
      <c r="A1152">
        <v>16303024</v>
      </c>
      <c r="B1152" t="s">
        <v>7593</v>
      </c>
      <c r="C1152">
        <v>12496</v>
      </c>
    </row>
    <row r="1153" spans="1:3" x14ac:dyDescent="0.25">
      <c r="A1153">
        <v>16303025</v>
      </c>
      <c r="B1153" t="s">
        <v>7594</v>
      </c>
      <c r="C1153">
        <v>15421</v>
      </c>
    </row>
    <row r="1154" spans="1:3" x14ac:dyDescent="0.25">
      <c r="A1154">
        <v>16303031</v>
      </c>
      <c r="B1154" t="s">
        <v>7595</v>
      </c>
      <c r="C1154">
        <v>-100</v>
      </c>
    </row>
    <row r="1155" spans="1:3" x14ac:dyDescent="0.25">
      <c r="A1155">
        <v>16303060</v>
      </c>
      <c r="B1155" t="s">
        <v>7596</v>
      </c>
      <c r="C1155">
        <v>-1</v>
      </c>
    </row>
    <row r="1156" spans="1:3" x14ac:dyDescent="0.25">
      <c r="A1156">
        <v>16304011</v>
      </c>
      <c r="B1156" t="s">
        <v>7597</v>
      </c>
      <c r="C1156">
        <v>241</v>
      </c>
    </row>
    <row r="1157" spans="1:3" x14ac:dyDescent="0.25">
      <c r="A1157">
        <v>16304012</v>
      </c>
      <c r="B1157" t="s">
        <v>7598</v>
      </c>
      <c r="C1157">
        <v>369</v>
      </c>
    </row>
    <row r="1158" spans="1:3" x14ac:dyDescent="0.25">
      <c r="A1158">
        <v>16304013</v>
      </c>
      <c r="B1158" t="s">
        <v>7599</v>
      </c>
      <c r="C1158">
        <v>497</v>
      </c>
    </row>
    <row r="1159" spans="1:3" x14ac:dyDescent="0.25">
      <c r="A1159">
        <v>16304014</v>
      </c>
      <c r="B1159" t="s">
        <v>7600</v>
      </c>
      <c r="C1159">
        <v>639</v>
      </c>
    </row>
    <row r="1160" spans="1:3" x14ac:dyDescent="0.25">
      <c r="A1160">
        <v>16304015</v>
      </c>
      <c r="B1160" t="s">
        <v>7601</v>
      </c>
      <c r="C1160">
        <v>781</v>
      </c>
    </row>
    <row r="1161" spans="1:3" x14ac:dyDescent="0.25">
      <c r="A1161">
        <v>16304016</v>
      </c>
      <c r="B1161" t="s">
        <v>7602</v>
      </c>
      <c r="C1161">
        <v>923</v>
      </c>
    </row>
    <row r="1162" spans="1:3" x14ac:dyDescent="0.25">
      <c r="A1162">
        <v>16304017</v>
      </c>
      <c r="B1162" t="s">
        <v>7603</v>
      </c>
      <c r="C1162">
        <v>1065</v>
      </c>
    </row>
    <row r="1163" spans="1:3" x14ac:dyDescent="0.25">
      <c r="A1163">
        <v>16304018</v>
      </c>
      <c r="B1163" t="s">
        <v>7604</v>
      </c>
      <c r="C1163">
        <v>1207</v>
      </c>
    </row>
    <row r="1164" spans="1:3" x14ac:dyDescent="0.25">
      <c r="A1164">
        <v>16304019</v>
      </c>
      <c r="B1164" t="s">
        <v>7605</v>
      </c>
      <c r="C1164">
        <v>1334</v>
      </c>
    </row>
    <row r="1165" spans="1:3" x14ac:dyDescent="0.25">
      <c r="A1165">
        <v>2</v>
      </c>
      <c r="B1165" t="s">
        <v>4</v>
      </c>
      <c r="C1165">
        <v>0</v>
      </c>
    </row>
    <row r="1166" spans="1:3" x14ac:dyDescent="0.25">
      <c r="A1166">
        <v>20004511</v>
      </c>
      <c r="B1166" t="s">
        <v>6845</v>
      </c>
      <c r="C1166">
        <v>374.17</v>
      </c>
    </row>
    <row r="1167" spans="1:3" x14ac:dyDescent="0.25">
      <c r="A1167">
        <v>20004515</v>
      </c>
      <c r="B1167" t="s">
        <v>6846</v>
      </c>
      <c r="C1167">
        <v>79.17</v>
      </c>
    </row>
    <row r="1168" spans="1:3" x14ac:dyDescent="0.25">
      <c r="A1168">
        <v>20004516</v>
      </c>
      <c r="B1168" t="s">
        <v>6847</v>
      </c>
      <c r="C1168">
        <v>49.17</v>
      </c>
    </row>
    <row r="1169" spans="1:3" x14ac:dyDescent="0.25">
      <c r="A1169">
        <v>20004517</v>
      </c>
      <c r="B1169" t="s">
        <v>6848</v>
      </c>
      <c r="C1169">
        <v>99.17</v>
      </c>
    </row>
    <row r="1170" spans="1:3" x14ac:dyDescent="0.25">
      <c r="A1170">
        <v>20004518</v>
      </c>
      <c r="B1170" t="s">
        <v>6849</v>
      </c>
      <c r="C1170">
        <v>49.17</v>
      </c>
    </row>
    <row r="1171" spans="1:3" x14ac:dyDescent="0.25">
      <c r="A1171">
        <v>21100640</v>
      </c>
      <c r="B1171" t="s">
        <v>617</v>
      </c>
      <c r="C1171">
        <v>0</v>
      </c>
    </row>
    <row r="1172" spans="1:3" x14ac:dyDescent="0.25">
      <c r="A1172">
        <v>21100641</v>
      </c>
      <c r="B1172" t="s">
        <v>618</v>
      </c>
      <c r="C1172">
        <v>0</v>
      </c>
    </row>
    <row r="1173" spans="1:3" x14ac:dyDescent="0.25">
      <c r="A1173">
        <v>21100642</v>
      </c>
      <c r="B1173" t="s">
        <v>619</v>
      </c>
      <c r="C1173">
        <v>0</v>
      </c>
    </row>
    <row r="1174" spans="1:3" x14ac:dyDescent="0.25">
      <c r="A1174">
        <v>21100643</v>
      </c>
      <c r="B1174" t="s">
        <v>620</v>
      </c>
      <c r="C1174">
        <v>0</v>
      </c>
    </row>
    <row r="1175" spans="1:3" x14ac:dyDescent="0.25">
      <c r="A1175">
        <v>21100644</v>
      </c>
      <c r="B1175" t="s">
        <v>621</v>
      </c>
      <c r="C1175">
        <v>0</v>
      </c>
    </row>
    <row r="1176" spans="1:3" x14ac:dyDescent="0.25">
      <c r="A1176">
        <v>21100650</v>
      </c>
      <c r="B1176" t="s">
        <v>622</v>
      </c>
      <c r="C1176">
        <v>274.17</v>
      </c>
    </row>
    <row r="1177" spans="1:3" x14ac:dyDescent="0.25">
      <c r="A1177">
        <v>21100655</v>
      </c>
      <c r="B1177" t="s">
        <v>623</v>
      </c>
      <c r="C1177">
        <v>342</v>
      </c>
    </row>
    <row r="1178" spans="1:3" x14ac:dyDescent="0.25">
      <c r="A1178">
        <v>21100659</v>
      </c>
      <c r="B1178" t="s">
        <v>624</v>
      </c>
      <c r="C1178">
        <v>342</v>
      </c>
    </row>
    <row r="1179" spans="1:3" x14ac:dyDescent="0.25">
      <c r="A1179">
        <v>21100692</v>
      </c>
      <c r="B1179" t="s">
        <v>625</v>
      </c>
      <c r="C1179">
        <v>540.83000000000004</v>
      </c>
    </row>
    <row r="1180" spans="1:3" x14ac:dyDescent="0.25">
      <c r="A1180">
        <v>21100836</v>
      </c>
      <c r="B1180" t="s">
        <v>626</v>
      </c>
      <c r="C1180">
        <v>638.4</v>
      </c>
    </row>
    <row r="1181" spans="1:3" x14ac:dyDescent="0.25">
      <c r="A1181">
        <v>21102173</v>
      </c>
      <c r="B1181" t="s">
        <v>627</v>
      </c>
      <c r="C1181">
        <v>548.6</v>
      </c>
    </row>
    <row r="1182" spans="1:3" x14ac:dyDescent="0.25">
      <c r="A1182">
        <v>21102174</v>
      </c>
      <c r="B1182" t="s">
        <v>628</v>
      </c>
      <c r="C1182">
        <v>740.83</v>
      </c>
    </row>
    <row r="1183" spans="1:3" x14ac:dyDescent="0.25">
      <c r="A1183">
        <v>21102175</v>
      </c>
      <c r="B1183" t="s">
        <v>629</v>
      </c>
      <c r="C1183">
        <v>865.83</v>
      </c>
    </row>
    <row r="1184" spans="1:3" x14ac:dyDescent="0.25">
      <c r="A1184">
        <v>21102176</v>
      </c>
      <c r="B1184" t="s">
        <v>630</v>
      </c>
      <c r="C1184">
        <v>866</v>
      </c>
    </row>
    <row r="1185" spans="1:3" x14ac:dyDescent="0.25">
      <c r="A1185">
        <v>21102274</v>
      </c>
      <c r="B1185" t="s">
        <v>631</v>
      </c>
      <c r="C1185">
        <v>740.83</v>
      </c>
    </row>
    <row r="1186" spans="1:3" x14ac:dyDescent="0.25">
      <c r="A1186">
        <v>21102275</v>
      </c>
      <c r="B1186" t="s">
        <v>632</v>
      </c>
      <c r="C1186">
        <v>865.83</v>
      </c>
    </row>
    <row r="1187" spans="1:3" x14ac:dyDescent="0.25">
      <c r="A1187">
        <v>21102278</v>
      </c>
      <c r="B1187" t="s">
        <v>633</v>
      </c>
      <c r="C1187">
        <v>1906</v>
      </c>
    </row>
    <row r="1188" spans="1:3" x14ac:dyDescent="0.25">
      <c r="A1188">
        <v>21102475</v>
      </c>
      <c r="B1188" t="s">
        <v>634</v>
      </c>
      <c r="C1188">
        <v>949.17</v>
      </c>
    </row>
    <row r="1189" spans="1:3" x14ac:dyDescent="0.25">
      <c r="A1189">
        <v>21102476</v>
      </c>
      <c r="B1189" t="s">
        <v>635</v>
      </c>
      <c r="C1189">
        <v>949.17</v>
      </c>
    </row>
    <row r="1190" spans="1:3" x14ac:dyDescent="0.25">
      <c r="A1190">
        <v>21102478</v>
      </c>
      <c r="B1190" t="s">
        <v>636</v>
      </c>
      <c r="C1190">
        <v>1906</v>
      </c>
    </row>
    <row r="1191" spans="1:3" x14ac:dyDescent="0.25">
      <c r="A1191">
        <v>21102480</v>
      </c>
      <c r="B1191" t="s">
        <v>637</v>
      </c>
      <c r="C1191">
        <v>1124.17</v>
      </c>
    </row>
    <row r="1192" spans="1:3" x14ac:dyDescent="0.25">
      <c r="A1192">
        <v>21102674</v>
      </c>
      <c r="B1192" t="s">
        <v>6850</v>
      </c>
      <c r="C1192">
        <v>665.83</v>
      </c>
    </row>
    <row r="1193" spans="1:3" x14ac:dyDescent="0.25">
      <c r="A1193">
        <v>21102675</v>
      </c>
      <c r="B1193" t="s">
        <v>6851</v>
      </c>
      <c r="C1193">
        <v>790.83</v>
      </c>
    </row>
    <row r="1194" spans="1:3" x14ac:dyDescent="0.25">
      <c r="A1194">
        <v>21102676</v>
      </c>
      <c r="B1194" t="s">
        <v>6852</v>
      </c>
      <c r="C1194">
        <v>874.17</v>
      </c>
    </row>
    <row r="1195" spans="1:3" x14ac:dyDescent="0.25">
      <c r="A1195">
        <v>21103176</v>
      </c>
      <c r="B1195" t="s">
        <v>638</v>
      </c>
      <c r="C1195">
        <v>866</v>
      </c>
    </row>
    <row r="1196" spans="1:3" x14ac:dyDescent="0.25">
      <c r="A1196">
        <v>21103178</v>
      </c>
      <c r="B1196" t="s">
        <v>639</v>
      </c>
      <c r="C1196">
        <v>1104</v>
      </c>
    </row>
    <row r="1197" spans="1:3" x14ac:dyDescent="0.25">
      <c r="A1197">
        <v>21300300</v>
      </c>
      <c r="B1197" t="s">
        <v>640</v>
      </c>
      <c r="C1197">
        <v>460.14</v>
      </c>
    </row>
    <row r="1198" spans="1:3" x14ac:dyDescent="0.25">
      <c r="A1198">
        <v>21300390</v>
      </c>
      <c r="B1198" t="s">
        <v>641</v>
      </c>
      <c r="C1198">
        <v>9.14</v>
      </c>
    </row>
    <row r="1199" spans="1:3" x14ac:dyDescent="0.25">
      <c r="A1199">
        <v>21300391</v>
      </c>
      <c r="B1199" t="s">
        <v>642</v>
      </c>
      <c r="C1199">
        <v>0</v>
      </c>
    </row>
    <row r="1200" spans="1:3" x14ac:dyDescent="0.25">
      <c r="A1200">
        <v>21300400</v>
      </c>
      <c r="B1200" t="s">
        <v>643</v>
      </c>
      <c r="C1200">
        <v>540.14</v>
      </c>
    </row>
    <row r="1201" spans="1:3" x14ac:dyDescent="0.25">
      <c r="A1201">
        <v>21300500</v>
      </c>
      <c r="B1201" t="s">
        <v>644</v>
      </c>
      <c r="C1201">
        <v>615.83000000000004</v>
      </c>
    </row>
    <row r="1202" spans="1:3" x14ac:dyDescent="0.25">
      <c r="A1202">
        <v>21300533</v>
      </c>
      <c r="B1202" t="s">
        <v>645</v>
      </c>
      <c r="C1202">
        <v>10.68</v>
      </c>
    </row>
    <row r="1203" spans="1:3" x14ac:dyDescent="0.25">
      <c r="A1203">
        <v>21300600</v>
      </c>
      <c r="B1203" t="s">
        <v>646</v>
      </c>
      <c r="C1203">
        <v>707.5</v>
      </c>
    </row>
    <row r="1204" spans="1:3" x14ac:dyDescent="0.25">
      <c r="A1204">
        <v>21300601</v>
      </c>
      <c r="B1204" t="s">
        <v>647</v>
      </c>
      <c r="C1204">
        <v>707.5</v>
      </c>
    </row>
    <row r="1205" spans="1:3" x14ac:dyDescent="0.25">
      <c r="A1205">
        <v>21300609</v>
      </c>
      <c r="B1205" t="s">
        <v>648</v>
      </c>
      <c r="C1205">
        <v>82.5</v>
      </c>
    </row>
    <row r="1206" spans="1:3" x14ac:dyDescent="0.25">
      <c r="A1206">
        <v>21300614</v>
      </c>
      <c r="B1206" t="s">
        <v>649</v>
      </c>
      <c r="C1206">
        <v>399.17</v>
      </c>
    </row>
    <row r="1207" spans="1:3" x14ac:dyDescent="0.25">
      <c r="A1207">
        <v>21300615</v>
      </c>
      <c r="B1207" t="s">
        <v>650</v>
      </c>
      <c r="C1207">
        <v>465.83</v>
      </c>
    </row>
    <row r="1208" spans="1:3" x14ac:dyDescent="0.25">
      <c r="A1208">
        <v>21300625</v>
      </c>
      <c r="B1208" t="s">
        <v>651</v>
      </c>
      <c r="C1208">
        <v>57.5</v>
      </c>
    </row>
    <row r="1209" spans="1:3" x14ac:dyDescent="0.25">
      <c r="A1209">
        <v>21300650</v>
      </c>
      <c r="B1209" t="s">
        <v>652</v>
      </c>
      <c r="C1209">
        <v>748.33</v>
      </c>
    </row>
    <row r="1210" spans="1:3" x14ac:dyDescent="0.25">
      <c r="A1210">
        <v>21300657</v>
      </c>
      <c r="B1210" t="s">
        <v>653</v>
      </c>
      <c r="C1210">
        <v>49.17</v>
      </c>
    </row>
    <row r="1211" spans="1:3" x14ac:dyDescent="0.25">
      <c r="A1211">
        <v>21300658</v>
      </c>
      <c r="B1211" t="s">
        <v>654</v>
      </c>
      <c r="C1211">
        <v>98.75</v>
      </c>
    </row>
    <row r="1212" spans="1:3" x14ac:dyDescent="0.25">
      <c r="A1212">
        <v>21300659</v>
      </c>
      <c r="B1212" t="s">
        <v>655</v>
      </c>
      <c r="C1212">
        <v>74.17</v>
      </c>
    </row>
    <row r="1213" spans="1:3" x14ac:dyDescent="0.25">
      <c r="A1213">
        <v>21300668</v>
      </c>
      <c r="B1213" t="s">
        <v>656</v>
      </c>
      <c r="C1213">
        <v>125.67</v>
      </c>
    </row>
    <row r="1214" spans="1:3" x14ac:dyDescent="0.25">
      <c r="A1214">
        <v>21300669</v>
      </c>
      <c r="B1214" t="s">
        <v>657</v>
      </c>
      <c r="C1214">
        <v>295.17</v>
      </c>
    </row>
    <row r="1215" spans="1:3" x14ac:dyDescent="0.25">
      <c r="A1215">
        <v>21300670</v>
      </c>
      <c r="B1215" t="s">
        <v>658</v>
      </c>
      <c r="C1215">
        <v>214.08</v>
      </c>
    </row>
    <row r="1216" spans="1:3" x14ac:dyDescent="0.25">
      <c r="A1216">
        <v>21300671</v>
      </c>
      <c r="B1216" t="s">
        <v>659</v>
      </c>
      <c r="C1216">
        <v>237.17</v>
      </c>
    </row>
    <row r="1217" spans="1:3" x14ac:dyDescent="0.25">
      <c r="A1217">
        <v>21300700</v>
      </c>
      <c r="B1217" t="s">
        <v>660</v>
      </c>
      <c r="C1217">
        <v>815.83</v>
      </c>
    </row>
    <row r="1218" spans="1:3" x14ac:dyDescent="0.25">
      <c r="A1218">
        <v>21300701</v>
      </c>
      <c r="B1218" t="s">
        <v>661</v>
      </c>
      <c r="C1218">
        <v>815.83</v>
      </c>
    </row>
    <row r="1219" spans="1:3" x14ac:dyDescent="0.25">
      <c r="A1219">
        <v>21300710</v>
      </c>
      <c r="B1219" t="s">
        <v>662</v>
      </c>
      <c r="C1219">
        <v>107.5</v>
      </c>
    </row>
    <row r="1220" spans="1:3" x14ac:dyDescent="0.25">
      <c r="A1220">
        <v>21300711</v>
      </c>
      <c r="B1220" t="s">
        <v>663</v>
      </c>
      <c r="C1220">
        <v>40.83</v>
      </c>
    </row>
    <row r="1221" spans="1:3" x14ac:dyDescent="0.25">
      <c r="A1221">
        <v>21300745</v>
      </c>
      <c r="B1221" t="s">
        <v>664</v>
      </c>
      <c r="C1221">
        <v>13.25</v>
      </c>
    </row>
    <row r="1222" spans="1:3" x14ac:dyDescent="0.25">
      <c r="A1222">
        <v>21300827</v>
      </c>
      <c r="B1222" t="s">
        <v>665</v>
      </c>
      <c r="C1222">
        <v>13.25</v>
      </c>
    </row>
    <row r="1223" spans="1:3" x14ac:dyDescent="0.25">
      <c r="A1223">
        <v>21300828</v>
      </c>
      <c r="B1223" t="s">
        <v>666</v>
      </c>
      <c r="C1223">
        <v>13.25</v>
      </c>
    </row>
    <row r="1224" spans="1:3" x14ac:dyDescent="0.25">
      <c r="A1224">
        <v>21300830</v>
      </c>
      <c r="B1224" t="s">
        <v>667</v>
      </c>
      <c r="C1224">
        <v>332.5</v>
      </c>
    </row>
    <row r="1225" spans="1:3" x14ac:dyDescent="0.25">
      <c r="A1225">
        <v>21300831</v>
      </c>
      <c r="B1225" t="s">
        <v>668</v>
      </c>
      <c r="C1225">
        <v>733.33</v>
      </c>
    </row>
    <row r="1226" spans="1:3" x14ac:dyDescent="0.25">
      <c r="A1226">
        <v>21300834</v>
      </c>
      <c r="B1226" t="s">
        <v>669</v>
      </c>
      <c r="C1226">
        <v>733.33</v>
      </c>
    </row>
    <row r="1227" spans="1:3" x14ac:dyDescent="0.25">
      <c r="A1227">
        <v>21300836</v>
      </c>
      <c r="B1227" t="s">
        <v>670</v>
      </c>
      <c r="C1227">
        <v>733.33</v>
      </c>
    </row>
    <row r="1228" spans="1:3" x14ac:dyDescent="0.25">
      <c r="A1228">
        <v>21300840</v>
      </c>
      <c r="B1228" t="s">
        <v>671</v>
      </c>
      <c r="C1228">
        <v>357.5</v>
      </c>
    </row>
    <row r="1229" spans="1:3" x14ac:dyDescent="0.25">
      <c r="A1229">
        <v>21300850</v>
      </c>
      <c r="B1229" t="s">
        <v>672</v>
      </c>
      <c r="C1229">
        <v>20.72</v>
      </c>
    </row>
    <row r="1230" spans="1:3" x14ac:dyDescent="0.25">
      <c r="A1230">
        <v>21300855</v>
      </c>
      <c r="B1230" t="s">
        <v>673</v>
      </c>
      <c r="C1230">
        <v>415.83</v>
      </c>
    </row>
    <row r="1231" spans="1:3" x14ac:dyDescent="0.25">
      <c r="A1231">
        <v>21300860</v>
      </c>
      <c r="B1231" t="s">
        <v>674</v>
      </c>
      <c r="C1231">
        <v>432.5</v>
      </c>
    </row>
    <row r="1232" spans="1:3" x14ac:dyDescent="0.25">
      <c r="A1232">
        <v>21300880</v>
      </c>
      <c r="B1232" t="s">
        <v>675</v>
      </c>
      <c r="C1232">
        <v>557.5</v>
      </c>
    </row>
    <row r="1233" spans="1:3" x14ac:dyDescent="0.25">
      <c r="A1233">
        <v>21300885</v>
      </c>
      <c r="B1233" t="s">
        <v>676</v>
      </c>
      <c r="C1233">
        <v>515.83000000000004</v>
      </c>
    </row>
    <row r="1234" spans="1:3" x14ac:dyDescent="0.25">
      <c r="A1234">
        <v>21300890</v>
      </c>
      <c r="B1234" t="s">
        <v>677</v>
      </c>
      <c r="C1234">
        <v>607.5</v>
      </c>
    </row>
    <row r="1235" spans="1:3" x14ac:dyDescent="0.25">
      <c r="A1235">
        <v>21300935</v>
      </c>
      <c r="B1235" t="s">
        <v>678</v>
      </c>
      <c r="C1235">
        <v>415</v>
      </c>
    </row>
    <row r="1236" spans="1:3" x14ac:dyDescent="0.25">
      <c r="A1236">
        <v>21300936</v>
      </c>
      <c r="B1236" t="s">
        <v>679</v>
      </c>
      <c r="C1236">
        <v>524.16999999999996</v>
      </c>
    </row>
    <row r="1237" spans="1:3" x14ac:dyDescent="0.25">
      <c r="A1237">
        <v>21300940</v>
      </c>
      <c r="B1237" t="s">
        <v>680</v>
      </c>
      <c r="C1237">
        <v>358.25</v>
      </c>
    </row>
    <row r="1238" spans="1:3" x14ac:dyDescent="0.25">
      <c r="A1238">
        <v>21300941</v>
      </c>
      <c r="B1238" t="s">
        <v>681</v>
      </c>
      <c r="C1238">
        <v>249.08</v>
      </c>
    </row>
    <row r="1239" spans="1:3" x14ac:dyDescent="0.25">
      <c r="A1239">
        <v>21300945</v>
      </c>
      <c r="B1239" t="s">
        <v>682</v>
      </c>
      <c r="C1239">
        <v>525</v>
      </c>
    </row>
    <row r="1240" spans="1:3" x14ac:dyDescent="0.25">
      <c r="A1240">
        <v>21300946</v>
      </c>
      <c r="B1240" t="s">
        <v>683</v>
      </c>
      <c r="C1240">
        <v>64.58</v>
      </c>
    </row>
    <row r="1241" spans="1:3" x14ac:dyDescent="0.25">
      <c r="A1241">
        <v>21300950</v>
      </c>
      <c r="B1241" t="s">
        <v>684</v>
      </c>
      <c r="C1241">
        <v>30.1</v>
      </c>
    </row>
    <row r="1242" spans="1:3" x14ac:dyDescent="0.25">
      <c r="A1242">
        <v>21300970</v>
      </c>
      <c r="B1242" t="s">
        <v>685</v>
      </c>
      <c r="C1242">
        <v>270</v>
      </c>
    </row>
    <row r="1243" spans="1:3" x14ac:dyDescent="0.25">
      <c r="A1243">
        <v>21300971</v>
      </c>
      <c r="B1243" t="s">
        <v>686</v>
      </c>
      <c r="C1243">
        <v>300</v>
      </c>
    </row>
    <row r="1244" spans="1:3" x14ac:dyDescent="0.25">
      <c r="A1244">
        <v>21300990</v>
      </c>
      <c r="B1244" t="s">
        <v>7606</v>
      </c>
      <c r="C1244">
        <v>662.5</v>
      </c>
    </row>
    <row r="1245" spans="1:3" x14ac:dyDescent="0.25">
      <c r="A1245">
        <v>21300993</v>
      </c>
      <c r="B1245" t="s">
        <v>687</v>
      </c>
      <c r="C1245">
        <v>82.5</v>
      </c>
    </row>
    <row r="1246" spans="1:3" x14ac:dyDescent="0.25">
      <c r="A1246">
        <v>21300995</v>
      </c>
      <c r="B1246" t="s">
        <v>688</v>
      </c>
      <c r="C1246">
        <v>832.5</v>
      </c>
    </row>
    <row r="1247" spans="1:3" x14ac:dyDescent="0.25">
      <c r="A1247">
        <v>21301000</v>
      </c>
      <c r="B1247" t="s">
        <v>689</v>
      </c>
      <c r="C1247">
        <v>449.17</v>
      </c>
    </row>
    <row r="1248" spans="1:3" x14ac:dyDescent="0.25">
      <c r="A1248">
        <v>21301001</v>
      </c>
      <c r="B1248" t="s">
        <v>690</v>
      </c>
      <c r="C1248">
        <v>40.83</v>
      </c>
    </row>
    <row r="1249" spans="1:3" x14ac:dyDescent="0.25">
      <c r="A1249">
        <v>21301005</v>
      </c>
      <c r="B1249" t="s">
        <v>691</v>
      </c>
      <c r="C1249">
        <v>357.5</v>
      </c>
    </row>
    <row r="1250" spans="1:3" x14ac:dyDescent="0.25">
      <c r="A1250">
        <v>21301010</v>
      </c>
      <c r="B1250" t="s">
        <v>692</v>
      </c>
      <c r="C1250">
        <v>382.5</v>
      </c>
    </row>
    <row r="1251" spans="1:3" x14ac:dyDescent="0.25">
      <c r="A1251">
        <v>21301015</v>
      </c>
      <c r="B1251" t="s">
        <v>693</v>
      </c>
      <c r="C1251">
        <v>390.83</v>
      </c>
    </row>
    <row r="1252" spans="1:3" x14ac:dyDescent="0.25">
      <c r="A1252">
        <v>21301016</v>
      </c>
      <c r="B1252" t="s">
        <v>694</v>
      </c>
      <c r="C1252">
        <v>415.83</v>
      </c>
    </row>
    <row r="1253" spans="1:3" x14ac:dyDescent="0.25">
      <c r="A1253">
        <v>21301017</v>
      </c>
      <c r="B1253" t="s">
        <v>695</v>
      </c>
      <c r="C1253">
        <v>415.83</v>
      </c>
    </row>
    <row r="1254" spans="1:3" x14ac:dyDescent="0.25">
      <c r="A1254">
        <v>21301018</v>
      </c>
      <c r="B1254" t="s">
        <v>696</v>
      </c>
      <c r="C1254">
        <v>415.83</v>
      </c>
    </row>
    <row r="1255" spans="1:3" x14ac:dyDescent="0.25">
      <c r="A1255">
        <v>21301020</v>
      </c>
      <c r="B1255" t="s">
        <v>697</v>
      </c>
      <c r="C1255">
        <v>499.17</v>
      </c>
    </row>
    <row r="1256" spans="1:3" x14ac:dyDescent="0.25">
      <c r="A1256">
        <v>21301025</v>
      </c>
      <c r="B1256" t="s">
        <v>698</v>
      </c>
      <c r="C1256">
        <v>582.5</v>
      </c>
    </row>
    <row r="1257" spans="1:3" x14ac:dyDescent="0.25">
      <c r="A1257">
        <v>21301050</v>
      </c>
      <c r="B1257" t="s">
        <v>699</v>
      </c>
      <c r="C1257">
        <v>-37.5</v>
      </c>
    </row>
    <row r="1258" spans="1:3" x14ac:dyDescent="0.25">
      <c r="A1258">
        <v>21301470</v>
      </c>
      <c r="B1258" t="s">
        <v>700</v>
      </c>
      <c r="C1258">
        <v>120.83</v>
      </c>
    </row>
    <row r="1259" spans="1:3" x14ac:dyDescent="0.25">
      <c r="A1259">
        <v>21301855</v>
      </c>
      <c r="B1259" t="s">
        <v>6700</v>
      </c>
      <c r="C1259">
        <v>32.49</v>
      </c>
    </row>
    <row r="1260" spans="1:3" x14ac:dyDescent="0.25">
      <c r="A1260">
        <v>21302000</v>
      </c>
      <c r="B1260" t="s">
        <v>701</v>
      </c>
      <c r="C1260">
        <v>17.5</v>
      </c>
    </row>
    <row r="1261" spans="1:3" x14ac:dyDescent="0.25">
      <c r="A1261">
        <v>21302400</v>
      </c>
      <c r="B1261" t="s">
        <v>702</v>
      </c>
      <c r="C1261">
        <v>224.17</v>
      </c>
    </row>
    <row r="1262" spans="1:3" x14ac:dyDescent="0.25">
      <c r="A1262">
        <v>21302500</v>
      </c>
      <c r="B1262" t="s">
        <v>703</v>
      </c>
      <c r="C1262">
        <v>265.83</v>
      </c>
    </row>
    <row r="1263" spans="1:3" x14ac:dyDescent="0.25">
      <c r="A1263">
        <v>21302578</v>
      </c>
      <c r="B1263" t="s">
        <v>704</v>
      </c>
      <c r="C1263">
        <v>152.32</v>
      </c>
    </row>
    <row r="1264" spans="1:3" x14ac:dyDescent="0.25">
      <c r="A1264">
        <v>21302613</v>
      </c>
      <c r="B1264" t="s">
        <v>705</v>
      </c>
      <c r="C1264">
        <v>315.83</v>
      </c>
    </row>
    <row r="1265" spans="1:3" x14ac:dyDescent="0.25">
      <c r="A1265">
        <v>21302710</v>
      </c>
      <c r="B1265" t="s">
        <v>706</v>
      </c>
      <c r="C1265">
        <v>799.17</v>
      </c>
    </row>
    <row r="1266" spans="1:3" x14ac:dyDescent="0.25">
      <c r="A1266">
        <v>21302711</v>
      </c>
      <c r="B1266" t="s">
        <v>707</v>
      </c>
      <c r="C1266">
        <v>749.17</v>
      </c>
    </row>
    <row r="1267" spans="1:3" x14ac:dyDescent="0.25">
      <c r="A1267">
        <v>21302712</v>
      </c>
      <c r="B1267" t="s">
        <v>708</v>
      </c>
      <c r="C1267">
        <v>665.83</v>
      </c>
    </row>
    <row r="1268" spans="1:3" x14ac:dyDescent="0.25">
      <c r="A1268">
        <v>21302713</v>
      </c>
      <c r="B1268" t="s">
        <v>7607</v>
      </c>
      <c r="C1268">
        <v>843.08</v>
      </c>
    </row>
    <row r="1269" spans="1:3" x14ac:dyDescent="0.25">
      <c r="A1269">
        <v>21302750</v>
      </c>
      <c r="B1269" t="s">
        <v>709</v>
      </c>
      <c r="C1269">
        <v>640.83000000000004</v>
      </c>
    </row>
    <row r="1270" spans="1:3" x14ac:dyDescent="0.25">
      <c r="A1270">
        <v>21302751</v>
      </c>
      <c r="B1270" t="s">
        <v>710</v>
      </c>
      <c r="C1270">
        <v>540.83000000000004</v>
      </c>
    </row>
    <row r="1271" spans="1:3" x14ac:dyDescent="0.25">
      <c r="A1271">
        <v>21302752</v>
      </c>
      <c r="B1271" t="s">
        <v>711</v>
      </c>
      <c r="C1271">
        <v>524.16999999999996</v>
      </c>
    </row>
    <row r="1272" spans="1:3" x14ac:dyDescent="0.25">
      <c r="A1272">
        <v>21302753</v>
      </c>
      <c r="B1272" t="s">
        <v>712</v>
      </c>
      <c r="C1272">
        <v>449.17</v>
      </c>
    </row>
    <row r="1273" spans="1:3" x14ac:dyDescent="0.25">
      <c r="A1273">
        <v>21302754</v>
      </c>
      <c r="B1273" t="s">
        <v>713</v>
      </c>
      <c r="C1273">
        <v>574.16999999999996</v>
      </c>
    </row>
    <row r="1274" spans="1:3" x14ac:dyDescent="0.25">
      <c r="A1274">
        <v>21302755</v>
      </c>
      <c r="B1274" t="s">
        <v>714</v>
      </c>
      <c r="C1274">
        <v>690.83</v>
      </c>
    </row>
    <row r="1275" spans="1:3" x14ac:dyDescent="0.25">
      <c r="A1275">
        <v>21302756</v>
      </c>
      <c r="B1275" t="s">
        <v>715</v>
      </c>
      <c r="C1275">
        <v>790.83</v>
      </c>
    </row>
    <row r="1276" spans="1:3" x14ac:dyDescent="0.25">
      <c r="A1276">
        <v>21302757</v>
      </c>
      <c r="B1276" t="s">
        <v>716</v>
      </c>
      <c r="C1276">
        <v>607.5</v>
      </c>
    </row>
    <row r="1277" spans="1:3" x14ac:dyDescent="0.25">
      <c r="A1277">
        <v>21302758</v>
      </c>
      <c r="B1277" t="s">
        <v>717</v>
      </c>
      <c r="C1277">
        <v>699.17</v>
      </c>
    </row>
    <row r="1278" spans="1:3" x14ac:dyDescent="0.25">
      <c r="A1278">
        <v>21302759</v>
      </c>
      <c r="B1278" t="s">
        <v>718</v>
      </c>
      <c r="C1278">
        <v>799.17</v>
      </c>
    </row>
    <row r="1279" spans="1:3" x14ac:dyDescent="0.25">
      <c r="A1279">
        <v>21302820</v>
      </c>
      <c r="B1279" t="s">
        <v>719</v>
      </c>
      <c r="C1279">
        <v>23</v>
      </c>
    </row>
    <row r="1280" spans="1:3" x14ac:dyDescent="0.25">
      <c r="A1280">
        <v>21302825</v>
      </c>
      <c r="B1280" t="s">
        <v>720</v>
      </c>
      <c r="C1280">
        <v>27.6</v>
      </c>
    </row>
    <row r="1281" spans="1:3" x14ac:dyDescent="0.25">
      <c r="A1281">
        <v>21302828</v>
      </c>
      <c r="B1281" t="s">
        <v>721</v>
      </c>
      <c r="C1281">
        <v>2.2999999999999998</v>
      </c>
    </row>
    <row r="1282" spans="1:3" x14ac:dyDescent="0.25">
      <c r="A1282">
        <v>21302835</v>
      </c>
      <c r="B1282" t="s">
        <v>722</v>
      </c>
      <c r="C1282">
        <v>15.89</v>
      </c>
    </row>
    <row r="1283" spans="1:3" x14ac:dyDescent="0.25">
      <c r="A1283">
        <v>21302836</v>
      </c>
      <c r="B1283" t="s">
        <v>723</v>
      </c>
      <c r="C1283">
        <v>10.54</v>
      </c>
    </row>
    <row r="1284" spans="1:3" x14ac:dyDescent="0.25">
      <c r="A1284">
        <v>21302837</v>
      </c>
      <c r="B1284" t="s">
        <v>724</v>
      </c>
      <c r="C1284">
        <v>10.48</v>
      </c>
    </row>
    <row r="1285" spans="1:3" x14ac:dyDescent="0.25">
      <c r="A1285">
        <v>21302870</v>
      </c>
      <c r="B1285" t="s">
        <v>725</v>
      </c>
      <c r="C1285">
        <v>24.72</v>
      </c>
    </row>
    <row r="1286" spans="1:3" x14ac:dyDescent="0.25">
      <c r="A1286">
        <v>21302875</v>
      </c>
      <c r="B1286" t="s">
        <v>726</v>
      </c>
      <c r="C1286">
        <v>40.21</v>
      </c>
    </row>
    <row r="1287" spans="1:3" x14ac:dyDescent="0.25">
      <c r="A1287">
        <v>21302880</v>
      </c>
      <c r="B1287" t="s">
        <v>727</v>
      </c>
      <c r="C1287">
        <v>152.32</v>
      </c>
    </row>
    <row r="1288" spans="1:3" x14ac:dyDescent="0.25">
      <c r="A1288">
        <v>21303000</v>
      </c>
      <c r="B1288" t="s">
        <v>728</v>
      </c>
      <c r="C1288">
        <v>62.5</v>
      </c>
    </row>
    <row r="1289" spans="1:3" x14ac:dyDescent="0.25">
      <c r="A1289">
        <v>21304400</v>
      </c>
      <c r="B1289" t="s">
        <v>6853</v>
      </c>
      <c r="C1289">
        <v>374.17</v>
      </c>
    </row>
    <row r="1290" spans="1:3" x14ac:dyDescent="0.25">
      <c r="A1290">
        <v>21304500</v>
      </c>
      <c r="B1290" t="s">
        <v>729</v>
      </c>
      <c r="C1290">
        <v>815.83</v>
      </c>
    </row>
    <row r="1291" spans="1:3" x14ac:dyDescent="0.25">
      <c r="A1291">
        <v>21304600</v>
      </c>
      <c r="B1291" t="s">
        <v>730</v>
      </c>
      <c r="C1291">
        <v>874.17</v>
      </c>
    </row>
    <row r="1292" spans="1:3" x14ac:dyDescent="0.25">
      <c r="A1292">
        <v>21305000</v>
      </c>
      <c r="B1292" t="s">
        <v>6854</v>
      </c>
      <c r="C1292">
        <v>465.83</v>
      </c>
    </row>
    <row r="1293" spans="1:3" x14ac:dyDescent="0.25">
      <c r="A1293">
        <v>21305001</v>
      </c>
      <c r="B1293" t="s">
        <v>6855</v>
      </c>
      <c r="C1293">
        <v>13.5</v>
      </c>
    </row>
    <row r="1294" spans="1:3" x14ac:dyDescent="0.25">
      <c r="A1294">
        <v>21305002</v>
      </c>
      <c r="B1294" t="s">
        <v>731</v>
      </c>
      <c r="C1294">
        <v>1</v>
      </c>
    </row>
    <row r="1295" spans="1:3" x14ac:dyDescent="0.25">
      <c r="A1295">
        <v>21305003</v>
      </c>
      <c r="B1295" t="s">
        <v>6856</v>
      </c>
      <c r="C1295">
        <v>1.74</v>
      </c>
    </row>
    <row r="1296" spans="1:3" x14ac:dyDescent="0.25">
      <c r="A1296">
        <v>21305400</v>
      </c>
      <c r="B1296" t="s">
        <v>6857</v>
      </c>
      <c r="C1296">
        <v>374.17</v>
      </c>
    </row>
    <row r="1297" spans="1:3" x14ac:dyDescent="0.25">
      <c r="A1297">
        <v>21305450</v>
      </c>
      <c r="B1297" t="s">
        <v>732</v>
      </c>
      <c r="C1297">
        <v>624.16999999999996</v>
      </c>
    </row>
    <row r="1298" spans="1:3" x14ac:dyDescent="0.25">
      <c r="A1298">
        <v>21305500</v>
      </c>
      <c r="B1298" t="s">
        <v>733</v>
      </c>
      <c r="C1298">
        <v>699.17</v>
      </c>
    </row>
    <row r="1299" spans="1:3" x14ac:dyDescent="0.25">
      <c r="A1299">
        <v>21305555</v>
      </c>
      <c r="B1299" t="s">
        <v>734</v>
      </c>
      <c r="C1299">
        <v>340.83</v>
      </c>
    </row>
    <row r="1300" spans="1:3" x14ac:dyDescent="0.25">
      <c r="A1300">
        <v>21305600</v>
      </c>
      <c r="B1300" t="s">
        <v>735</v>
      </c>
      <c r="C1300">
        <v>807.5</v>
      </c>
    </row>
    <row r="1301" spans="1:3" x14ac:dyDescent="0.25">
      <c r="A1301">
        <v>21305750</v>
      </c>
      <c r="B1301" t="s">
        <v>736</v>
      </c>
      <c r="C1301">
        <v>1049.17</v>
      </c>
    </row>
    <row r="1302" spans="1:3" x14ac:dyDescent="0.25">
      <c r="A1302">
        <v>21305879</v>
      </c>
      <c r="B1302" t="s">
        <v>737</v>
      </c>
      <c r="C1302">
        <v>37.92</v>
      </c>
    </row>
    <row r="1303" spans="1:3" x14ac:dyDescent="0.25">
      <c r="A1303">
        <v>21305999</v>
      </c>
      <c r="B1303" t="s">
        <v>738</v>
      </c>
      <c r="C1303">
        <v>340.83</v>
      </c>
    </row>
    <row r="1304" spans="1:3" x14ac:dyDescent="0.25">
      <c r="A1304">
        <v>21306750</v>
      </c>
      <c r="B1304" t="s">
        <v>739</v>
      </c>
      <c r="C1304">
        <v>1290.83</v>
      </c>
    </row>
    <row r="1305" spans="1:3" x14ac:dyDescent="0.25">
      <c r="A1305">
        <v>21307500</v>
      </c>
      <c r="B1305" t="s">
        <v>740</v>
      </c>
      <c r="C1305">
        <v>557.5</v>
      </c>
    </row>
    <row r="1306" spans="1:3" x14ac:dyDescent="0.25">
      <c r="A1306">
        <v>21307880</v>
      </c>
      <c r="B1306" t="s">
        <v>741</v>
      </c>
      <c r="C1306">
        <v>5.75</v>
      </c>
    </row>
    <row r="1307" spans="1:3" x14ac:dyDescent="0.25">
      <c r="A1307">
        <v>21308400</v>
      </c>
      <c r="B1307" t="s">
        <v>742</v>
      </c>
      <c r="C1307">
        <v>449.17</v>
      </c>
    </row>
    <row r="1308" spans="1:3" x14ac:dyDescent="0.25">
      <c r="A1308">
        <v>21308450</v>
      </c>
      <c r="B1308" t="s">
        <v>6858</v>
      </c>
      <c r="C1308">
        <v>665.83</v>
      </c>
    </row>
    <row r="1309" spans="1:3" x14ac:dyDescent="0.25">
      <c r="A1309">
        <v>21308455</v>
      </c>
      <c r="B1309" t="s">
        <v>6497</v>
      </c>
      <c r="C1309">
        <v>749.17</v>
      </c>
    </row>
    <row r="1310" spans="1:3" x14ac:dyDescent="0.25">
      <c r="A1310">
        <v>21308500</v>
      </c>
      <c r="B1310" t="s">
        <v>6859</v>
      </c>
      <c r="C1310">
        <v>707.5</v>
      </c>
    </row>
    <row r="1311" spans="1:3" x14ac:dyDescent="0.25">
      <c r="A1311">
        <v>21308505</v>
      </c>
      <c r="B1311" t="s">
        <v>6498</v>
      </c>
      <c r="C1311">
        <v>815.83</v>
      </c>
    </row>
    <row r="1312" spans="1:3" x14ac:dyDescent="0.25">
      <c r="A1312">
        <v>21308510</v>
      </c>
      <c r="B1312" t="s">
        <v>6499</v>
      </c>
      <c r="C1312">
        <v>865.83</v>
      </c>
    </row>
    <row r="1313" spans="1:3" x14ac:dyDescent="0.25">
      <c r="A1313">
        <v>21308600</v>
      </c>
      <c r="B1313" t="s">
        <v>6860</v>
      </c>
      <c r="C1313">
        <v>790.83</v>
      </c>
    </row>
    <row r="1314" spans="1:3" x14ac:dyDescent="0.25">
      <c r="A1314">
        <v>21308605</v>
      </c>
      <c r="B1314" t="s">
        <v>6500</v>
      </c>
      <c r="C1314">
        <v>907.5</v>
      </c>
    </row>
    <row r="1315" spans="1:3" x14ac:dyDescent="0.25">
      <c r="A1315">
        <v>21308608</v>
      </c>
      <c r="B1315" t="s">
        <v>6501</v>
      </c>
      <c r="C1315">
        <v>965.83</v>
      </c>
    </row>
    <row r="1316" spans="1:3" x14ac:dyDescent="0.25">
      <c r="A1316">
        <v>21308650</v>
      </c>
      <c r="B1316" t="s">
        <v>743</v>
      </c>
      <c r="C1316">
        <v>832.5</v>
      </c>
    </row>
    <row r="1317" spans="1:3" x14ac:dyDescent="0.25">
      <c r="A1317">
        <v>21308750</v>
      </c>
      <c r="B1317" t="s">
        <v>744</v>
      </c>
      <c r="C1317">
        <v>1165.83</v>
      </c>
    </row>
    <row r="1318" spans="1:3" x14ac:dyDescent="0.25">
      <c r="A1318">
        <v>21308755</v>
      </c>
      <c r="B1318" t="s">
        <v>6502</v>
      </c>
      <c r="C1318">
        <v>1165.83</v>
      </c>
    </row>
    <row r="1319" spans="1:3" x14ac:dyDescent="0.25">
      <c r="A1319">
        <v>21309500</v>
      </c>
      <c r="B1319" t="s">
        <v>745</v>
      </c>
      <c r="C1319">
        <v>707.5</v>
      </c>
    </row>
    <row r="1320" spans="1:3" x14ac:dyDescent="0.25">
      <c r="A1320">
        <v>21309600</v>
      </c>
      <c r="B1320" t="s">
        <v>746</v>
      </c>
      <c r="C1320">
        <v>790.83</v>
      </c>
    </row>
    <row r="1321" spans="1:3" x14ac:dyDescent="0.25">
      <c r="A1321">
        <v>21309989</v>
      </c>
      <c r="B1321" t="s">
        <v>7608</v>
      </c>
      <c r="C1321">
        <v>31.58</v>
      </c>
    </row>
    <row r="1322" spans="1:3" x14ac:dyDescent="0.25">
      <c r="A1322">
        <v>21309991</v>
      </c>
      <c r="B1322" t="s">
        <v>747</v>
      </c>
      <c r="C1322">
        <v>30.75</v>
      </c>
    </row>
    <row r="1323" spans="1:3" x14ac:dyDescent="0.25">
      <c r="A1323">
        <v>21319933</v>
      </c>
      <c r="B1323" t="s">
        <v>6701</v>
      </c>
      <c r="C1323">
        <v>1524.17</v>
      </c>
    </row>
    <row r="1324" spans="1:3" x14ac:dyDescent="0.25">
      <c r="A1324">
        <v>21400725</v>
      </c>
      <c r="B1324" t="s">
        <v>748</v>
      </c>
      <c r="C1324">
        <v>2415.08</v>
      </c>
    </row>
    <row r="1325" spans="1:3" x14ac:dyDescent="0.25">
      <c r="A1325">
        <v>21400730</v>
      </c>
      <c r="B1325" t="s">
        <v>749</v>
      </c>
      <c r="C1325">
        <v>99.17</v>
      </c>
    </row>
    <row r="1326" spans="1:3" x14ac:dyDescent="0.25">
      <c r="A1326">
        <v>21400736</v>
      </c>
      <c r="B1326" t="s">
        <v>750</v>
      </c>
      <c r="C1326">
        <v>731.5</v>
      </c>
    </row>
    <row r="1327" spans="1:3" x14ac:dyDescent="0.25">
      <c r="A1327">
        <v>21400737</v>
      </c>
      <c r="B1327" t="s">
        <v>751</v>
      </c>
      <c r="C1327">
        <v>544.25</v>
      </c>
    </row>
    <row r="1328" spans="1:3" x14ac:dyDescent="0.25">
      <c r="A1328">
        <v>21400747</v>
      </c>
      <c r="B1328" t="s">
        <v>752</v>
      </c>
      <c r="C1328">
        <v>7.42</v>
      </c>
    </row>
    <row r="1329" spans="1:3" x14ac:dyDescent="0.25">
      <c r="A1329">
        <v>21400798</v>
      </c>
      <c r="B1329" t="s">
        <v>753</v>
      </c>
      <c r="C1329">
        <v>1235.75</v>
      </c>
    </row>
    <row r="1330" spans="1:3" x14ac:dyDescent="0.25">
      <c r="A1330">
        <v>21400799</v>
      </c>
      <c r="B1330" t="s">
        <v>754</v>
      </c>
      <c r="C1330">
        <v>1262.5</v>
      </c>
    </row>
    <row r="1331" spans="1:3" x14ac:dyDescent="0.25">
      <c r="A1331">
        <v>21400850</v>
      </c>
      <c r="B1331" t="s">
        <v>755</v>
      </c>
      <c r="C1331">
        <v>432.5</v>
      </c>
    </row>
    <row r="1332" spans="1:3" x14ac:dyDescent="0.25">
      <c r="A1332">
        <v>21400851</v>
      </c>
      <c r="B1332" t="s">
        <v>755</v>
      </c>
      <c r="C1332">
        <v>430.04</v>
      </c>
    </row>
    <row r="1333" spans="1:3" x14ac:dyDescent="0.25">
      <c r="A1333">
        <v>21400852</v>
      </c>
      <c r="B1333" t="s">
        <v>7609</v>
      </c>
      <c r="C1333">
        <v>83.92</v>
      </c>
    </row>
    <row r="1334" spans="1:3" x14ac:dyDescent="0.25">
      <c r="A1334">
        <v>21400853</v>
      </c>
      <c r="B1334" t="s">
        <v>7610</v>
      </c>
      <c r="C1334">
        <v>83.92</v>
      </c>
    </row>
    <row r="1335" spans="1:3" x14ac:dyDescent="0.25">
      <c r="A1335">
        <v>21400859</v>
      </c>
      <c r="B1335" t="s">
        <v>756</v>
      </c>
      <c r="C1335">
        <v>915.83</v>
      </c>
    </row>
    <row r="1336" spans="1:3" x14ac:dyDescent="0.25">
      <c r="A1336">
        <v>21400860</v>
      </c>
      <c r="B1336" t="s">
        <v>757</v>
      </c>
      <c r="C1336">
        <v>915.83</v>
      </c>
    </row>
    <row r="1337" spans="1:3" x14ac:dyDescent="0.25">
      <c r="A1337">
        <v>21400861</v>
      </c>
      <c r="B1337" t="s">
        <v>758</v>
      </c>
      <c r="C1337">
        <v>16.579999999999998</v>
      </c>
    </row>
    <row r="1338" spans="1:3" x14ac:dyDescent="0.25">
      <c r="A1338">
        <v>21400864</v>
      </c>
      <c r="B1338" t="s">
        <v>759</v>
      </c>
      <c r="C1338">
        <v>999.17</v>
      </c>
    </row>
    <row r="1339" spans="1:3" x14ac:dyDescent="0.25">
      <c r="A1339">
        <v>21400865</v>
      </c>
      <c r="B1339" t="s">
        <v>760</v>
      </c>
      <c r="C1339">
        <v>999.17</v>
      </c>
    </row>
    <row r="1340" spans="1:3" x14ac:dyDescent="0.25">
      <c r="A1340">
        <v>21400866</v>
      </c>
      <c r="B1340" t="s">
        <v>761</v>
      </c>
      <c r="C1340">
        <v>29.2</v>
      </c>
    </row>
    <row r="1341" spans="1:3" x14ac:dyDescent="0.25">
      <c r="A1341">
        <v>21401112</v>
      </c>
      <c r="B1341" t="s">
        <v>762</v>
      </c>
      <c r="C1341">
        <v>41.4</v>
      </c>
    </row>
    <row r="1342" spans="1:3" x14ac:dyDescent="0.25">
      <c r="A1342">
        <v>21401113</v>
      </c>
      <c r="B1342" t="s">
        <v>763</v>
      </c>
      <c r="C1342">
        <v>56.67</v>
      </c>
    </row>
    <row r="1343" spans="1:3" x14ac:dyDescent="0.25">
      <c r="A1343">
        <v>21401114</v>
      </c>
      <c r="B1343" t="s">
        <v>764</v>
      </c>
      <c r="C1343">
        <v>75.84</v>
      </c>
    </row>
    <row r="1344" spans="1:3" x14ac:dyDescent="0.25">
      <c r="A1344">
        <v>21401115</v>
      </c>
      <c r="B1344" t="s">
        <v>7611</v>
      </c>
      <c r="C1344">
        <v>91.42</v>
      </c>
    </row>
    <row r="1345" spans="1:3" x14ac:dyDescent="0.25">
      <c r="A1345">
        <v>21401650</v>
      </c>
      <c r="B1345" t="s">
        <v>765</v>
      </c>
      <c r="C1345">
        <v>200</v>
      </c>
    </row>
    <row r="1346" spans="1:3" x14ac:dyDescent="0.25">
      <c r="A1346">
        <v>21401651</v>
      </c>
      <c r="B1346" t="s">
        <v>6861</v>
      </c>
      <c r="C1346">
        <v>45</v>
      </c>
    </row>
    <row r="1347" spans="1:3" x14ac:dyDescent="0.25">
      <c r="A1347">
        <v>21401660</v>
      </c>
      <c r="B1347" t="s">
        <v>6862</v>
      </c>
      <c r="C1347">
        <v>200</v>
      </c>
    </row>
    <row r="1348" spans="1:3" x14ac:dyDescent="0.25">
      <c r="A1348">
        <v>21401670</v>
      </c>
      <c r="B1348" t="s">
        <v>766</v>
      </c>
      <c r="C1348">
        <v>15</v>
      </c>
    </row>
    <row r="1349" spans="1:3" x14ac:dyDescent="0.25">
      <c r="A1349">
        <v>21401695</v>
      </c>
      <c r="B1349" t="s">
        <v>6863</v>
      </c>
      <c r="C1349">
        <v>84</v>
      </c>
    </row>
    <row r="1350" spans="1:3" x14ac:dyDescent="0.25">
      <c r="A1350">
        <v>21401699</v>
      </c>
      <c r="B1350" t="s">
        <v>767</v>
      </c>
      <c r="C1350">
        <v>20.75</v>
      </c>
    </row>
    <row r="1351" spans="1:3" x14ac:dyDescent="0.25">
      <c r="A1351">
        <v>21401825</v>
      </c>
      <c r="B1351" t="s">
        <v>6702</v>
      </c>
      <c r="C1351">
        <v>45.83</v>
      </c>
    </row>
    <row r="1352" spans="1:3" x14ac:dyDescent="0.25">
      <c r="A1352">
        <v>21401840</v>
      </c>
      <c r="B1352" t="s">
        <v>768</v>
      </c>
      <c r="C1352">
        <v>82.5</v>
      </c>
    </row>
    <row r="1353" spans="1:3" x14ac:dyDescent="0.25">
      <c r="A1353">
        <v>21401845</v>
      </c>
      <c r="B1353" t="s">
        <v>769</v>
      </c>
      <c r="C1353">
        <v>240.83</v>
      </c>
    </row>
    <row r="1354" spans="1:3" x14ac:dyDescent="0.25">
      <c r="A1354">
        <v>21401850</v>
      </c>
      <c r="B1354" t="s">
        <v>770</v>
      </c>
      <c r="C1354">
        <v>74.17</v>
      </c>
    </row>
    <row r="1355" spans="1:3" x14ac:dyDescent="0.25">
      <c r="A1355">
        <v>21401855</v>
      </c>
      <c r="B1355" t="s">
        <v>771</v>
      </c>
      <c r="C1355">
        <v>257.5</v>
      </c>
    </row>
    <row r="1356" spans="1:3" x14ac:dyDescent="0.25">
      <c r="A1356">
        <v>21401860</v>
      </c>
      <c r="B1356" t="s">
        <v>6703</v>
      </c>
      <c r="C1356">
        <v>82.5</v>
      </c>
    </row>
    <row r="1357" spans="1:3" x14ac:dyDescent="0.25">
      <c r="A1357">
        <v>21401865</v>
      </c>
      <c r="B1357" t="s">
        <v>772</v>
      </c>
      <c r="C1357">
        <v>81.67</v>
      </c>
    </row>
    <row r="1358" spans="1:3" x14ac:dyDescent="0.25">
      <c r="A1358">
        <v>21401870</v>
      </c>
      <c r="B1358" t="s">
        <v>773</v>
      </c>
      <c r="C1358">
        <v>49.17</v>
      </c>
    </row>
    <row r="1359" spans="1:3" x14ac:dyDescent="0.25">
      <c r="A1359">
        <v>21401880</v>
      </c>
      <c r="B1359" t="s">
        <v>6704</v>
      </c>
      <c r="C1359">
        <v>4.08</v>
      </c>
    </row>
    <row r="1360" spans="1:3" x14ac:dyDescent="0.25">
      <c r="A1360">
        <v>21401881</v>
      </c>
      <c r="B1360" t="s">
        <v>7612</v>
      </c>
      <c r="C1360">
        <v>4.17</v>
      </c>
    </row>
    <row r="1361" spans="1:3" x14ac:dyDescent="0.25">
      <c r="A1361">
        <v>21401885</v>
      </c>
      <c r="B1361" t="s">
        <v>6705</v>
      </c>
      <c r="C1361">
        <v>3.25</v>
      </c>
    </row>
    <row r="1362" spans="1:3" x14ac:dyDescent="0.25">
      <c r="A1362">
        <v>21401890</v>
      </c>
      <c r="B1362" t="s">
        <v>774</v>
      </c>
      <c r="C1362">
        <v>14.08</v>
      </c>
    </row>
    <row r="1363" spans="1:3" x14ac:dyDescent="0.25">
      <c r="A1363">
        <v>21401894</v>
      </c>
      <c r="B1363" t="s">
        <v>775</v>
      </c>
      <c r="C1363">
        <v>65.83</v>
      </c>
    </row>
    <row r="1364" spans="1:3" x14ac:dyDescent="0.25">
      <c r="A1364">
        <v>21401895</v>
      </c>
      <c r="B1364" t="s">
        <v>776</v>
      </c>
      <c r="C1364">
        <v>75.62</v>
      </c>
    </row>
    <row r="1365" spans="1:3" x14ac:dyDescent="0.25">
      <c r="A1365">
        <v>21401898</v>
      </c>
      <c r="B1365" t="s">
        <v>777</v>
      </c>
      <c r="C1365">
        <v>4</v>
      </c>
    </row>
    <row r="1366" spans="1:3" x14ac:dyDescent="0.25">
      <c r="A1366">
        <v>21401900</v>
      </c>
      <c r="B1366" t="s">
        <v>778</v>
      </c>
      <c r="C1366">
        <v>823.33</v>
      </c>
    </row>
    <row r="1367" spans="1:3" x14ac:dyDescent="0.25">
      <c r="A1367">
        <v>21401920</v>
      </c>
      <c r="B1367" t="s">
        <v>779</v>
      </c>
      <c r="C1367">
        <v>160</v>
      </c>
    </row>
    <row r="1368" spans="1:3" x14ac:dyDescent="0.25">
      <c r="A1368">
        <v>21401950</v>
      </c>
      <c r="B1368" t="s">
        <v>780</v>
      </c>
      <c r="C1368">
        <v>74.17</v>
      </c>
    </row>
    <row r="1369" spans="1:3" x14ac:dyDescent="0.25">
      <c r="A1369">
        <v>21401951</v>
      </c>
      <c r="B1369" t="s">
        <v>781</v>
      </c>
      <c r="C1369">
        <v>82.5</v>
      </c>
    </row>
    <row r="1370" spans="1:3" x14ac:dyDescent="0.25">
      <c r="A1370">
        <v>21401955</v>
      </c>
      <c r="B1370" t="s">
        <v>6511</v>
      </c>
      <c r="C1370">
        <v>282.5</v>
      </c>
    </row>
    <row r="1371" spans="1:3" x14ac:dyDescent="0.25">
      <c r="A1371">
        <v>21401958</v>
      </c>
      <c r="B1371" t="s">
        <v>782</v>
      </c>
      <c r="C1371">
        <v>62.3</v>
      </c>
    </row>
    <row r="1372" spans="1:3" x14ac:dyDescent="0.25">
      <c r="A1372">
        <v>21401959</v>
      </c>
      <c r="B1372" t="s">
        <v>7613</v>
      </c>
      <c r="C1372">
        <v>27.33</v>
      </c>
    </row>
    <row r="1373" spans="1:3" x14ac:dyDescent="0.25">
      <c r="A1373">
        <v>21401961</v>
      </c>
      <c r="B1373" t="s">
        <v>783</v>
      </c>
      <c r="C1373">
        <v>99.17</v>
      </c>
    </row>
    <row r="1374" spans="1:3" x14ac:dyDescent="0.25">
      <c r="A1374">
        <v>21401970</v>
      </c>
      <c r="B1374" t="s">
        <v>784</v>
      </c>
      <c r="C1374">
        <v>160</v>
      </c>
    </row>
    <row r="1375" spans="1:3" x14ac:dyDescent="0.25">
      <c r="A1375">
        <v>21401980</v>
      </c>
      <c r="B1375" t="s">
        <v>785</v>
      </c>
      <c r="C1375">
        <v>24.92</v>
      </c>
    </row>
    <row r="1376" spans="1:3" x14ac:dyDescent="0.25">
      <c r="A1376">
        <v>21401981</v>
      </c>
      <c r="B1376" t="s">
        <v>786</v>
      </c>
      <c r="C1376">
        <v>12.42</v>
      </c>
    </row>
    <row r="1377" spans="1:3" x14ac:dyDescent="0.25">
      <c r="A1377">
        <v>21401982</v>
      </c>
      <c r="B1377" t="s">
        <v>787</v>
      </c>
      <c r="C1377">
        <v>5.81</v>
      </c>
    </row>
    <row r="1378" spans="1:3" x14ac:dyDescent="0.25">
      <c r="A1378">
        <v>21401984</v>
      </c>
      <c r="B1378" t="s">
        <v>788</v>
      </c>
      <c r="C1378">
        <v>20.75</v>
      </c>
    </row>
    <row r="1379" spans="1:3" x14ac:dyDescent="0.25">
      <c r="A1379">
        <v>21401988</v>
      </c>
      <c r="B1379" t="s">
        <v>789</v>
      </c>
      <c r="C1379">
        <v>529.16999999999996</v>
      </c>
    </row>
    <row r="1380" spans="1:3" x14ac:dyDescent="0.25">
      <c r="A1380">
        <v>21401989</v>
      </c>
      <c r="B1380" t="s">
        <v>790</v>
      </c>
      <c r="C1380">
        <v>82.5</v>
      </c>
    </row>
    <row r="1381" spans="1:3" x14ac:dyDescent="0.25">
      <c r="A1381">
        <v>21401990</v>
      </c>
      <c r="B1381" t="s">
        <v>791</v>
      </c>
      <c r="C1381">
        <v>832.59</v>
      </c>
    </row>
    <row r="1382" spans="1:3" x14ac:dyDescent="0.25">
      <c r="A1382">
        <v>21401991</v>
      </c>
      <c r="B1382" t="s">
        <v>792</v>
      </c>
      <c r="C1382">
        <v>90.83</v>
      </c>
    </row>
    <row r="1383" spans="1:3" x14ac:dyDescent="0.25">
      <c r="A1383">
        <v>21401992</v>
      </c>
      <c r="B1383" t="s">
        <v>793</v>
      </c>
      <c r="C1383">
        <v>24.92</v>
      </c>
    </row>
    <row r="1384" spans="1:3" x14ac:dyDescent="0.25">
      <c r="A1384">
        <v>21401993</v>
      </c>
      <c r="B1384" t="s">
        <v>6556</v>
      </c>
      <c r="C1384">
        <v>18.399999999999999</v>
      </c>
    </row>
    <row r="1385" spans="1:3" x14ac:dyDescent="0.25">
      <c r="A1385">
        <v>21401994</v>
      </c>
      <c r="B1385" t="s">
        <v>6864</v>
      </c>
      <c r="C1385">
        <v>55.2</v>
      </c>
    </row>
    <row r="1386" spans="1:3" x14ac:dyDescent="0.25">
      <c r="A1386">
        <v>21401995</v>
      </c>
      <c r="B1386" t="s">
        <v>794</v>
      </c>
      <c r="C1386">
        <v>665.83</v>
      </c>
    </row>
    <row r="1387" spans="1:3" x14ac:dyDescent="0.25">
      <c r="A1387">
        <v>21401996</v>
      </c>
      <c r="B1387" t="s">
        <v>795</v>
      </c>
      <c r="C1387">
        <v>990.83</v>
      </c>
    </row>
    <row r="1388" spans="1:3" x14ac:dyDescent="0.25">
      <c r="A1388">
        <v>21401998</v>
      </c>
      <c r="B1388" t="s">
        <v>796</v>
      </c>
      <c r="C1388">
        <v>11.58</v>
      </c>
    </row>
    <row r="1389" spans="1:3" x14ac:dyDescent="0.25">
      <c r="A1389">
        <v>21402018</v>
      </c>
      <c r="B1389" t="s">
        <v>797</v>
      </c>
      <c r="C1389">
        <v>9.08</v>
      </c>
    </row>
    <row r="1390" spans="1:3" x14ac:dyDescent="0.25">
      <c r="A1390">
        <v>21402019</v>
      </c>
      <c r="B1390" t="s">
        <v>798</v>
      </c>
      <c r="C1390">
        <v>9.08</v>
      </c>
    </row>
    <row r="1391" spans="1:3" x14ac:dyDescent="0.25">
      <c r="A1391">
        <v>21402020</v>
      </c>
      <c r="B1391" t="s">
        <v>799</v>
      </c>
      <c r="C1391">
        <v>9.08</v>
      </c>
    </row>
    <row r="1392" spans="1:3" x14ac:dyDescent="0.25">
      <c r="A1392">
        <v>21402021</v>
      </c>
      <c r="B1392" t="s">
        <v>800</v>
      </c>
      <c r="C1392">
        <v>10.75</v>
      </c>
    </row>
    <row r="1393" spans="1:3" x14ac:dyDescent="0.25">
      <c r="A1393">
        <v>21402022</v>
      </c>
      <c r="B1393" t="s">
        <v>801</v>
      </c>
      <c r="C1393">
        <v>16.920000000000002</v>
      </c>
    </row>
    <row r="1394" spans="1:3" x14ac:dyDescent="0.25">
      <c r="A1394">
        <v>21402025</v>
      </c>
      <c r="B1394" t="s">
        <v>802</v>
      </c>
      <c r="C1394">
        <v>11.58</v>
      </c>
    </row>
    <row r="1395" spans="1:3" x14ac:dyDescent="0.25">
      <c r="A1395">
        <v>21402065</v>
      </c>
      <c r="B1395" t="s">
        <v>7614</v>
      </c>
      <c r="C1395">
        <v>82.5</v>
      </c>
    </row>
    <row r="1396" spans="1:3" x14ac:dyDescent="0.25">
      <c r="A1396">
        <v>21402977</v>
      </c>
      <c r="B1396" t="s">
        <v>7615</v>
      </c>
      <c r="C1396">
        <v>290.83</v>
      </c>
    </row>
    <row r="1397" spans="1:3" x14ac:dyDescent="0.25">
      <c r="A1397">
        <v>21403988</v>
      </c>
      <c r="B1397" t="s">
        <v>803</v>
      </c>
      <c r="C1397">
        <v>407.5</v>
      </c>
    </row>
    <row r="1398" spans="1:3" x14ac:dyDescent="0.25">
      <c r="A1398">
        <v>21403989</v>
      </c>
      <c r="B1398" t="s">
        <v>7616</v>
      </c>
      <c r="C1398">
        <v>407.5</v>
      </c>
    </row>
    <row r="1399" spans="1:3" x14ac:dyDescent="0.25">
      <c r="A1399">
        <v>21403990</v>
      </c>
      <c r="B1399" t="s">
        <v>804</v>
      </c>
      <c r="C1399">
        <v>415.83</v>
      </c>
    </row>
    <row r="1400" spans="1:3" x14ac:dyDescent="0.25">
      <c r="A1400">
        <v>21403991</v>
      </c>
      <c r="B1400" t="s">
        <v>7617</v>
      </c>
      <c r="C1400">
        <v>415.83</v>
      </c>
    </row>
    <row r="1401" spans="1:3" x14ac:dyDescent="0.25">
      <c r="A1401">
        <v>21403992</v>
      </c>
      <c r="B1401" t="s">
        <v>805</v>
      </c>
      <c r="C1401">
        <v>233.33</v>
      </c>
    </row>
    <row r="1402" spans="1:3" x14ac:dyDescent="0.25">
      <c r="A1402">
        <v>21403995</v>
      </c>
      <c r="B1402" t="s">
        <v>806</v>
      </c>
      <c r="C1402">
        <v>457.5</v>
      </c>
    </row>
    <row r="1403" spans="1:3" x14ac:dyDescent="0.25">
      <c r="A1403">
        <v>21403996</v>
      </c>
      <c r="B1403" t="s">
        <v>6865</v>
      </c>
      <c r="C1403">
        <v>37.130000000000003</v>
      </c>
    </row>
    <row r="1404" spans="1:3" x14ac:dyDescent="0.25">
      <c r="A1404">
        <v>21403998</v>
      </c>
      <c r="B1404" t="s">
        <v>807</v>
      </c>
      <c r="C1404">
        <v>233.33</v>
      </c>
    </row>
    <row r="1405" spans="1:3" x14ac:dyDescent="0.25">
      <c r="A1405">
        <v>21405010</v>
      </c>
      <c r="B1405" t="s">
        <v>808</v>
      </c>
      <c r="C1405">
        <v>115.83</v>
      </c>
    </row>
    <row r="1406" spans="1:3" x14ac:dyDescent="0.25">
      <c r="A1406">
        <v>21405020</v>
      </c>
      <c r="B1406" t="s">
        <v>809</v>
      </c>
      <c r="C1406">
        <v>274.17</v>
      </c>
    </row>
    <row r="1407" spans="1:3" x14ac:dyDescent="0.25">
      <c r="A1407">
        <v>21500575</v>
      </c>
      <c r="B1407" t="s">
        <v>810</v>
      </c>
      <c r="C1407">
        <v>1082.5</v>
      </c>
    </row>
    <row r="1408" spans="1:3" x14ac:dyDescent="0.25">
      <c r="A1408">
        <v>21500576</v>
      </c>
      <c r="B1408" t="s">
        <v>811</v>
      </c>
      <c r="C1408">
        <v>999.17</v>
      </c>
    </row>
    <row r="1409" spans="1:3" x14ac:dyDescent="0.25">
      <c r="A1409">
        <v>21500580</v>
      </c>
      <c r="B1409" t="s">
        <v>812</v>
      </c>
      <c r="C1409">
        <v>1082.5</v>
      </c>
    </row>
    <row r="1410" spans="1:3" x14ac:dyDescent="0.25">
      <c r="A1410">
        <v>21500590</v>
      </c>
      <c r="B1410" t="s">
        <v>813</v>
      </c>
      <c r="C1410">
        <v>152.6</v>
      </c>
    </row>
    <row r="1411" spans="1:3" x14ac:dyDescent="0.25">
      <c r="A1411">
        <v>21500591</v>
      </c>
      <c r="B1411" t="s">
        <v>814</v>
      </c>
      <c r="C1411">
        <v>284.2</v>
      </c>
    </row>
    <row r="1412" spans="1:3" x14ac:dyDescent="0.25">
      <c r="A1412">
        <v>21500672</v>
      </c>
      <c r="B1412" t="s">
        <v>815</v>
      </c>
      <c r="C1412">
        <v>232.5</v>
      </c>
    </row>
    <row r="1413" spans="1:3" x14ac:dyDescent="0.25">
      <c r="A1413">
        <v>21500673</v>
      </c>
      <c r="B1413" t="s">
        <v>816</v>
      </c>
      <c r="C1413">
        <v>282.5</v>
      </c>
    </row>
    <row r="1414" spans="1:3" x14ac:dyDescent="0.25">
      <c r="A1414">
        <v>21500674</v>
      </c>
      <c r="B1414" t="s">
        <v>817</v>
      </c>
      <c r="C1414">
        <v>290.83</v>
      </c>
    </row>
    <row r="1415" spans="1:3" x14ac:dyDescent="0.25">
      <c r="A1415">
        <v>21500675</v>
      </c>
      <c r="B1415" t="s">
        <v>818</v>
      </c>
      <c r="C1415">
        <v>374.17</v>
      </c>
    </row>
    <row r="1416" spans="1:3" x14ac:dyDescent="0.25">
      <c r="A1416">
        <v>21500676</v>
      </c>
      <c r="B1416" t="s">
        <v>819</v>
      </c>
      <c r="C1416">
        <v>307.5</v>
      </c>
    </row>
    <row r="1417" spans="1:3" x14ac:dyDescent="0.25">
      <c r="A1417">
        <v>21500677</v>
      </c>
      <c r="B1417" t="s">
        <v>820</v>
      </c>
      <c r="C1417">
        <v>332.5</v>
      </c>
    </row>
    <row r="1418" spans="1:3" x14ac:dyDescent="0.25">
      <c r="A1418">
        <v>21500678</v>
      </c>
      <c r="B1418" t="s">
        <v>821</v>
      </c>
      <c r="C1418">
        <v>382.5</v>
      </c>
    </row>
    <row r="1419" spans="1:3" x14ac:dyDescent="0.25">
      <c r="A1419">
        <v>21500679</v>
      </c>
      <c r="B1419" t="s">
        <v>822</v>
      </c>
      <c r="C1419">
        <v>624.16999999999996</v>
      </c>
    </row>
    <row r="1420" spans="1:3" x14ac:dyDescent="0.25">
      <c r="A1420">
        <v>21500680</v>
      </c>
      <c r="B1420" t="s">
        <v>823</v>
      </c>
      <c r="C1420">
        <v>582.5</v>
      </c>
    </row>
    <row r="1421" spans="1:3" x14ac:dyDescent="0.25">
      <c r="A1421">
        <v>21500681</v>
      </c>
      <c r="B1421" t="s">
        <v>6866</v>
      </c>
      <c r="C1421">
        <v>299.17</v>
      </c>
    </row>
    <row r="1422" spans="1:3" x14ac:dyDescent="0.25">
      <c r="A1422">
        <v>21500682</v>
      </c>
      <c r="B1422" t="s">
        <v>6867</v>
      </c>
      <c r="C1422">
        <v>332.5</v>
      </c>
    </row>
    <row r="1423" spans="1:3" x14ac:dyDescent="0.25">
      <c r="A1423">
        <v>21500683</v>
      </c>
      <c r="B1423" t="s">
        <v>6868</v>
      </c>
      <c r="C1423">
        <v>382.5</v>
      </c>
    </row>
    <row r="1424" spans="1:3" x14ac:dyDescent="0.25">
      <c r="A1424">
        <v>21500684</v>
      </c>
      <c r="B1424" t="s">
        <v>6869</v>
      </c>
      <c r="C1424">
        <v>624.16999999999996</v>
      </c>
    </row>
    <row r="1425" spans="1:3" x14ac:dyDescent="0.25">
      <c r="A1425">
        <v>21500685</v>
      </c>
      <c r="B1425" t="s">
        <v>824</v>
      </c>
      <c r="C1425">
        <v>582.5</v>
      </c>
    </row>
    <row r="1426" spans="1:3" x14ac:dyDescent="0.25">
      <c r="A1426">
        <v>21500686</v>
      </c>
      <c r="B1426" t="s">
        <v>825</v>
      </c>
      <c r="C1426">
        <v>590.83000000000004</v>
      </c>
    </row>
    <row r="1427" spans="1:3" x14ac:dyDescent="0.25">
      <c r="A1427">
        <v>21500687</v>
      </c>
      <c r="B1427" t="s">
        <v>826</v>
      </c>
      <c r="C1427">
        <v>632.5</v>
      </c>
    </row>
    <row r="1428" spans="1:3" x14ac:dyDescent="0.25">
      <c r="A1428">
        <v>21500688</v>
      </c>
      <c r="B1428" t="s">
        <v>827</v>
      </c>
      <c r="C1428">
        <v>649.16999999999996</v>
      </c>
    </row>
    <row r="1429" spans="1:3" x14ac:dyDescent="0.25">
      <c r="A1429">
        <v>21500689</v>
      </c>
      <c r="B1429" t="s">
        <v>828</v>
      </c>
      <c r="C1429">
        <v>707.5</v>
      </c>
    </row>
    <row r="1430" spans="1:3" x14ac:dyDescent="0.25">
      <c r="A1430">
        <v>21500690</v>
      </c>
      <c r="B1430" t="s">
        <v>829</v>
      </c>
      <c r="C1430">
        <v>749.17</v>
      </c>
    </row>
    <row r="1431" spans="1:3" x14ac:dyDescent="0.25">
      <c r="A1431">
        <v>21500691</v>
      </c>
      <c r="B1431" t="s">
        <v>830</v>
      </c>
      <c r="C1431">
        <v>565.83000000000004</v>
      </c>
    </row>
    <row r="1432" spans="1:3" x14ac:dyDescent="0.25">
      <c r="A1432">
        <v>21500692</v>
      </c>
      <c r="B1432" t="s">
        <v>831</v>
      </c>
      <c r="C1432">
        <v>599.16999999999996</v>
      </c>
    </row>
    <row r="1433" spans="1:3" x14ac:dyDescent="0.25">
      <c r="A1433">
        <v>21500693</v>
      </c>
      <c r="B1433" t="s">
        <v>832</v>
      </c>
      <c r="C1433">
        <v>640.83000000000004</v>
      </c>
    </row>
    <row r="1434" spans="1:3" x14ac:dyDescent="0.25">
      <c r="A1434">
        <v>21500694</v>
      </c>
      <c r="B1434" t="s">
        <v>833</v>
      </c>
      <c r="C1434">
        <v>665.83</v>
      </c>
    </row>
    <row r="1435" spans="1:3" x14ac:dyDescent="0.25">
      <c r="A1435">
        <v>21500695</v>
      </c>
      <c r="B1435" t="s">
        <v>834</v>
      </c>
      <c r="C1435">
        <v>674.17</v>
      </c>
    </row>
    <row r="1436" spans="1:3" x14ac:dyDescent="0.25">
      <c r="A1436">
        <v>21500696</v>
      </c>
      <c r="B1436" t="s">
        <v>835</v>
      </c>
      <c r="C1436">
        <v>599.16999999999996</v>
      </c>
    </row>
    <row r="1437" spans="1:3" x14ac:dyDescent="0.25">
      <c r="A1437">
        <v>21500697</v>
      </c>
      <c r="B1437" t="s">
        <v>836</v>
      </c>
      <c r="C1437">
        <v>615.83000000000004</v>
      </c>
    </row>
    <row r="1438" spans="1:3" x14ac:dyDescent="0.25">
      <c r="A1438">
        <v>21500698</v>
      </c>
      <c r="B1438" t="s">
        <v>837</v>
      </c>
      <c r="C1438">
        <v>665.83</v>
      </c>
    </row>
    <row r="1439" spans="1:3" x14ac:dyDescent="0.25">
      <c r="A1439">
        <v>21500699</v>
      </c>
      <c r="B1439" t="s">
        <v>838</v>
      </c>
      <c r="C1439">
        <v>724.17</v>
      </c>
    </row>
    <row r="1440" spans="1:3" x14ac:dyDescent="0.25">
      <c r="A1440">
        <v>21500700</v>
      </c>
      <c r="B1440" t="s">
        <v>839</v>
      </c>
      <c r="C1440">
        <v>599.16999999999996</v>
      </c>
    </row>
    <row r="1441" spans="1:3" x14ac:dyDescent="0.25">
      <c r="A1441">
        <v>21500701</v>
      </c>
      <c r="B1441" t="s">
        <v>840</v>
      </c>
      <c r="C1441">
        <v>615.83000000000004</v>
      </c>
    </row>
    <row r="1442" spans="1:3" x14ac:dyDescent="0.25">
      <c r="A1442">
        <v>21500702</v>
      </c>
      <c r="B1442" t="s">
        <v>841</v>
      </c>
      <c r="C1442">
        <v>732.5</v>
      </c>
    </row>
    <row r="1443" spans="1:3" x14ac:dyDescent="0.25">
      <c r="A1443">
        <v>21500703</v>
      </c>
      <c r="B1443" t="s">
        <v>842</v>
      </c>
      <c r="C1443">
        <v>839.17</v>
      </c>
    </row>
    <row r="1444" spans="1:3" x14ac:dyDescent="0.25">
      <c r="A1444">
        <v>21500877</v>
      </c>
      <c r="B1444" t="s">
        <v>843</v>
      </c>
      <c r="C1444">
        <v>499.17</v>
      </c>
    </row>
    <row r="1445" spans="1:3" x14ac:dyDescent="0.25">
      <c r="A1445">
        <v>21500878</v>
      </c>
      <c r="B1445" t="s">
        <v>844</v>
      </c>
      <c r="C1445">
        <v>482.5</v>
      </c>
    </row>
    <row r="1446" spans="1:3" x14ac:dyDescent="0.25">
      <c r="A1446">
        <v>21500879</v>
      </c>
      <c r="B1446" t="s">
        <v>845</v>
      </c>
      <c r="C1446">
        <v>549.16999999999996</v>
      </c>
    </row>
    <row r="1447" spans="1:3" x14ac:dyDescent="0.25">
      <c r="A1447">
        <v>21500880</v>
      </c>
      <c r="B1447" t="s">
        <v>846</v>
      </c>
      <c r="C1447">
        <v>524.16999999999996</v>
      </c>
    </row>
    <row r="1448" spans="1:3" x14ac:dyDescent="0.25">
      <c r="A1448">
        <v>21500881</v>
      </c>
      <c r="B1448" t="s">
        <v>847</v>
      </c>
      <c r="C1448">
        <v>624.16999999999996</v>
      </c>
    </row>
    <row r="1449" spans="1:3" x14ac:dyDescent="0.25">
      <c r="A1449">
        <v>21500882</v>
      </c>
      <c r="B1449" t="s">
        <v>848</v>
      </c>
      <c r="C1449">
        <v>599.16999999999996</v>
      </c>
    </row>
    <row r="1450" spans="1:3" x14ac:dyDescent="0.25">
      <c r="A1450">
        <v>21500883</v>
      </c>
      <c r="B1450" t="s">
        <v>849</v>
      </c>
      <c r="C1450">
        <v>657.5</v>
      </c>
    </row>
    <row r="1451" spans="1:3" x14ac:dyDescent="0.25">
      <c r="A1451">
        <v>21500884</v>
      </c>
      <c r="B1451" t="s">
        <v>850</v>
      </c>
      <c r="C1451">
        <v>632.5</v>
      </c>
    </row>
    <row r="1452" spans="1:3" x14ac:dyDescent="0.25">
      <c r="A1452">
        <v>21500886</v>
      </c>
      <c r="B1452" t="s">
        <v>851</v>
      </c>
      <c r="C1452">
        <v>665.83</v>
      </c>
    </row>
    <row r="1453" spans="1:3" x14ac:dyDescent="0.25">
      <c r="A1453">
        <v>21500888</v>
      </c>
      <c r="B1453" t="s">
        <v>852</v>
      </c>
      <c r="C1453">
        <v>874.17</v>
      </c>
    </row>
    <row r="1454" spans="1:3" x14ac:dyDescent="0.25">
      <c r="A1454">
        <v>21501696</v>
      </c>
      <c r="B1454" t="s">
        <v>853</v>
      </c>
      <c r="C1454">
        <v>666.67</v>
      </c>
    </row>
    <row r="1455" spans="1:3" x14ac:dyDescent="0.25">
      <c r="A1455">
        <v>21501697</v>
      </c>
      <c r="B1455" t="s">
        <v>854</v>
      </c>
      <c r="C1455">
        <v>666.67</v>
      </c>
    </row>
    <row r="1456" spans="1:3" x14ac:dyDescent="0.25">
      <c r="A1456">
        <v>21501698</v>
      </c>
      <c r="B1456" t="s">
        <v>855</v>
      </c>
      <c r="C1456">
        <v>733.33</v>
      </c>
    </row>
    <row r="1457" spans="1:3" x14ac:dyDescent="0.25">
      <c r="A1457">
        <v>21501699</v>
      </c>
      <c r="B1457" t="s">
        <v>856</v>
      </c>
      <c r="C1457">
        <v>750</v>
      </c>
    </row>
    <row r="1458" spans="1:3" x14ac:dyDescent="0.25">
      <c r="A1458">
        <v>21501700</v>
      </c>
      <c r="B1458" t="s">
        <v>857</v>
      </c>
      <c r="C1458">
        <v>666.67</v>
      </c>
    </row>
    <row r="1459" spans="1:3" x14ac:dyDescent="0.25">
      <c r="A1459">
        <v>21501701</v>
      </c>
      <c r="B1459" t="s">
        <v>858</v>
      </c>
      <c r="C1459">
        <v>650</v>
      </c>
    </row>
    <row r="1460" spans="1:3" x14ac:dyDescent="0.25">
      <c r="A1460">
        <v>21501702</v>
      </c>
      <c r="B1460" t="s">
        <v>859</v>
      </c>
      <c r="C1460">
        <v>733.33</v>
      </c>
    </row>
    <row r="1461" spans="1:3" x14ac:dyDescent="0.25">
      <c r="A1461">
        <v>21501703</v>
      </c>
      <c r="B1461" t="s">
        <v>860</v>
      </c>
      <c r="C1461">
        <v>967.33</v>
      </c>
    </row>
    <row r="1462" spans="1:3" x14ac:dyDescent="0.25">
      <c r="A1462">
        <v>21502700</v>
      </c>
      <c r="B1462" t="s">
        <v>6706</v>
      </c>
      <c r="C1462">
        <v>1165.83</v>
      </c>
    </row>
    <row r="1463" spans="1:3" x14ac:dyDescent="0.25">
      <c r="A1463">
        <v>21558045</v>
      </c>
      <c r="B1463" t="s">
        <v>861</v>
      </c>
      <c r="C1463">
        <v>241.92</v>
      </c>
    </row>
    <row r="1464" spans="1:3" x14ac:dyDescent="0.25">
      <c r="A1464">
        <v>21558085</v>
      </c>
      <c r="B1464" t="s">
        <v>862</v>
      </c>
      <c r="C1464">
        <v>149.16999999999999</v>
      </c>
    </row>
    <row r="1465" spans="1:3" x14ac:dyDescent="0.25">
      <c r="A1465">
        <v>21558086</v>
      </c>
      <c r="B1465" t="s">
        <v>863</v>
      </c>
      <c r="C1465">
        <v>184.33</v>
      </c>
    </row>
    <row r="1466" spans="1:3" x14ac:dyDescent="0.25">
      <c r="A1466">
        <v>21558089</v>
      </c>
      <c r="B1466" t="s">
        <v>864</v>
      </c>
      <c r="C1466">
        <v>245.28</v>
      </c>
    </row>
    <row r="1467" spans="1:3" x14ac:dyDescent="0.25">
      <c r="A1467">
        <v>21558090</v>
      </c>
      <c r="B1467" t="s">
        <v>865</v>
      </c>
      <c r="C1467">
        <v>268.83</v>
      </c>
    </row>
    <row r="1468" spans="1:3" x14ac:dyDescent="0.25">
      <c r="A1468">
        <v>21559000</v>
      </c>
      <c r="B1468" t="s">
        <v>866</v>
      </c>
      <c r="C1468">
        <v>540.83000000000004</v>
      </c>
    </row>
    <row r="1469" spans="1:3" x14ac:dyDescent="0.25">
      <c r="A1469">
        <v>21559010</v>
      </c>
      <c r="B1469" t="s">
        <v>867</v>
      </c>
      <c r="C1469">
        <v>224.17</v>
      </c>
    </row>
    <row r="1470" spans="1:3" x14ac:dyDescent="0.25">
      <c r="A1470">
        <v>21559020</v>
      </c>
      <c r="B1470" t="s">
        <v>868</v>
      </c>
      <c r="C1470">
        <v>240.83</v>
      </c>
    </row>
    <row r="1471" spans="1:3" x14ac:dyDescent="0.25">
      <c r="A1471">
        <v>21559030</v>
      </c>
      <c r="B1471" t="s">
        <v>869</v>
      </c>
      <c r="C1471">
        <v>274.17</v>
      </c>
    </row>
    <row r="1472" spans="1:3" x14ac:dyDescent="0.25">
      <c r="A1472">
        <v>21559035</v>
      </c>
      <c r="B1472" t="s">
        <v>870</v>
      </c>
      <c r="C1472">
        <v>274.17</v>
      </c>
    </row>
    <row r="1473" spans="1:3" x14ac:dyDescent="0.25">
      <c r="A1473">
        <v>21559040</v>
      </c>
      <c r="B1473" t="s">
        <v>871</v>
      </c>
      <c r="C1473">
        <v>290.83</v>
      </c>
    </row>
    <row r="1474" spans="1:3" x14ac:dyDescent="0.25">
      <c r="A1474">
        <v>21559045</v>
      </c>
      <c r="B1474" t="s">
        <v>872</v>
      </c>
      <c r="C1474">
        <v>290.83</v>
      </c>
    </row>
    <row r="1475" spans="1:3" x14ac:dyDescent="0.25">
      <c r="A1475">
        <v>21559050</v>
      </c>
      <c r="B1475" t="s">
        <v>873</v>
      </c>
      <c r="C1475">
        <v>315.83</v>
      </c>
    </row>
    <row r="1476" spans="1:3" x14ac:dyDescent="0.25">
      <c r="A1476">
        <v>21559055</v>
      </c>
      <c r="B1476" t="s">
        <v>874</v>
      </c>
      <c r="C1476">
        <v>315.83</v>
      </c>
    </row>
    <row r="1477" spans="1:3" x14ac:dyDescent="0.25">
      <c r="A1477">
        <v>21559080</v>
      </c>
      <c r="B1477" t="s">
        <v>875</v>
      </c>
      <c r="C1477">
        <v>374.17</v>
      </c>
    </row>
    <row r="1478" spans="1:3" x14ac:dyDescent="0.25">
      <c r="A1478">
        <v>21559090</v>
      </c>
      <c r="B1478" t="s">
        <v>876</v>
      </c>
      <c r="C1478">
        <v>432.5</v>
      </c>
    </row>
    <row r="1479" spans="1:3" x14ac:dyDescent="0.25">
      <c r="A1479">
        <v>21559100</v>
      </c>
      <c r="B1479" t="s">
        <v>877</v>
      </c>
      <c r="C1479">
        <v>465.83</v>
      </c>
    </row>
    <row r="1480" spans="1:3" x14ac:dyDescent="0.25">
      <c r="A1480">
        <v>21559901</v>
      </c>
      <c r="B1480" t="s">
        <v>878</v>
      </c>
      <c r="C1480">
        <v>665.83</v>
      </c>
    </row>
    <row r="1481" spans="1:3" x14ac:dyDescent="0.25">
      <c r="A1481">
        <v>21559902</v>
      </c>
      <c r="B1481" t="s">
        <v>879</v>
      </c>
      <c r="C1481">
        <v>657.5</v>
      </c>
    </row>
    <row r="1482" spans="1:3" x14ac:dyDescent="0.25">
      <c r="A1482">
        <v>21559903</v>
      </c>
      <c r="B1482" t="s">
        <v>880</v>
      </c>
      <c r="C1482">
        <v>690.83</v>
      </c>
    </row>
    <row r="1483" spans="1:3" x14ac:dyDescent="0.25">
      <c r="A1483">
        <v>21559975</v>
      </c>
      <c r="B1483" t="s">
        <v>881</v>
      </c>
      <c r="C1483">
        <v>474.17</v>
      </c>
    </row>
    <row r="1484" spans="1:3" x14ac:dyDescent="0.25">
      <c r="A1484">
        <v>22100702</v>
      </c>
      <c r="B1484" t="s">
        <v>882</v>
      </c>
      <c r="C1484">
        <v>2415.83</v>
      </c>
    </row>
    <row r="1485" spans="1:3" x14ac:dyDescent="0.25">
      <c r="A1485">
        <v>22100712</v>
      </c>
      <c r="B1485" t="s">
        <v>883</v>
      </c>
      <c r="C1485">
        <v>67.23</v>
      </c>
    </row>
    <row r="1486" spans="1:3" x14ac:dyDescent="0.25">
      <c r="A1486">
        <v>22100741</v>
      </c>
      <c r="B1486" t="s">
        <v>884</v>
      </c>
      <c r="C1486">
        <v>3.26</v>
      </c>
    </row>
    <row r="1487" spans="1:3" x14ac:dyDescent="0.25">
      <c r="A1487">
        <v>22100742</v>
      </c>
      <c r="B1487" t="s">
        <v>885</v>
      </c>
      <c r="C1487">
        <v>2.42</v>
      </c>
    </row>
    <row r="1488" spans="1:3" x14ac:dyDescent="0.25">
      <c r="A1488">
        <v>22100743</v>
      </c>
      <c r="B1488" t="s">
        <v>886</v>
      </c>
      <c r="C1488">
        <v>10.75</v>
      </c>
    </row>
    <row r="1489" spans="1:3" x14ac:dyDescent="0.25">
      <c r="A1489">
        <v>22100749</v>
      </c>
      <c r="B1489" t="s">
        <v>887</v>
      </c>
      <c r="C1489">
        <v>899.17</v>
      </c>
    </row>
    <row r="1490" spans="1:3" x14ac:dyDescent="0.25">
      <c r="A1490">
        <v>22100750</v>
      </c>
      <c r="B1490" t="s">
        <v>888</v>
      </c>
      <c r="C1490">
        <v>1024.17</v>
      </c>
    </row>
    <row r="1491" spans="1:3" x14ac:dyDescent="0.25">
      <c r="A1491">
        <v>22100751</v>
      </c>
      <c r="B1491" t="s">
        <v>889</v>
      </c>
      <c r="C1491">
        <v>215.83</v>
      </c>
    </row>
    <row r="1492" spans="1:3" x14ac:dyDescent="0.25">
      <c r="A1492">
        <v>22100752</v>
      </c>
      <c r="B1492" t="s">
        <v>890</v>
      </c>
      <c r="C1492">
        <v>182.5</v>
      </c>
    </row>
    <row r="1493" spans="1:3" x14ac:dyDescent="0.25">
      <c r="A1493">
        <v>22100753</v>
      </c>
      <c r="B1493" t="s">
        <v>891</v>
      </c>
      <c r="C1493">
        <v>7.5</v>
      </c>
    </row>
    <row r="1494" spans="1:3" x14ac:dyDescent="0.25">
      <c r="A1494">
        <v>22100754</v>
      </c>
      <c r="B1494" t="s">
        <v>6512</v>
      </c>
      <c r="C1494">
        <v>1082.5</v>
      </c>
    </row>
    <row r="1495" spans="1:3" x14ac:dyDescent="0.25">
      <c r="A1495">
        <v>22100755</v>
      </c>
      <c r="B1495" t="s">
        <v>6513</v>
      </c>
      <c r="C1495">
        <v>1249.17</v>
      </c>
    </row>
    <row r="1496" spans="1:3" x14ac:dyDescent="0.25">
      <c r="A1496">
        <v>22100756</v>
      </c>
      <c r="B1496" t="s">
        <v>6514</v>
      </c>
      <c r="C1496">
        <v>1415.83</v>
      </c>
    </row>
    <row r="1497" spans="1:3" x14ac:dyDescent="0.25">
      <c r="A1497">
        <v>22100757</v>
      </c>
      <c r="B1497" t="s">
        <v>6515</v>
      </c>
      <c r="C1497">
        <v>1582.5</v>
      </c>
    </row>
    <row r="1498" spans="1:3" x14ac:dyDescent="0.25">
      <c r="A1498">
        <v>22100758</v>
      </c>
      <c r="B1498" t="s">
        <v>892</v>
      </c>
      <c r="C1498">
        <v>57.5</v>
      </c>
    </row>
    <row r="1499" spans="1:3" x14ac:dyDescent="0.25">
      <c r="A1499">
        <v>22100759</v>
      </c>
      <c r="B1499" t="s">
        <v>6510</v>
      </c>
      <c r="C1499">
        <v>82.5</v>
      </c>
    </row>
    <row r="1500" spans="1:3" x14ac:dyDescent="0.25">
      <c r="A1500">
        <v>22100760</v>
      </c>
      <c r="B1500" t="s">
        <v>893</v>
      </c>
      <c r="C1500">
        <v>190.83</v>
      </c>
    </row>
    <row r="1501" spans="1:3" x14ac:dyDescent="0.25">
      <c r="A1501">
        <v>22100761</v>
      </c>
      <c r="B1501" t="s">
        <v>894</v>
      </c>
      <c r="C1501">
        <v>115.83</v>
      </c>
    </row>
    <row r="1502" spans="1:3" x14ac:dyDescent="0.25">
      <c r="A1502">
        <v>22100762</v>
      </c>
      <c r="B1502" t="s">
        <v>7618</v>
      </c>
      <c r="C1502">
        <v>1085.17</v>
      </c>
    </row>
    <row r="1503" spans="1:3" x14ac:dyDescent="0.25">
      <c r="A1503">
        <v>22100763</v>
      </c>
      <c r="B1503" t="s">
        <v>895</v>
      </c>
      <c r="C1503">
        <v>1582.5</v>
      </c>
    </row>
    <row r="1504" spans="1:3" x14ac:dyDescent="0.25">
      <c r="A1504">
        <v>22100766</v>
      </c>
      <c r="B1504" t="s">
        <v>896</v>
      </c>
      <c r="C1504">
        <v>414.83</v>
      </c>
    </row>
    <row r="1505" spans="1:3" x14ac:dyDescent="0.25">
      <c r="A1505">
        <v>22100768</v>
      </c>
      <c r="B1505" t="s">
        <v>897</v>
      </c>
      <c r="C1505">
        <v>45.75</v>
      </c>
    </row>
    <row r="1506" spans="1:3" x14ac:dyDescent="0.25">
      <c r="A1506">
        <v>22100769</v>
      </c>
      <c r="B1506" t="s">
        <v>898</v>
      </c>
      <c r="C1506">
        <v>307.5</v>
      </c>
    </row>
    <row r="1507" spans="1:3" x14ac:dyDescent="0.25">
      <c r="A1507">
        <v>22100770</v>
      </c>
      <c r="B1507" t="s">
        <v>899</v>
      </c>
      <c r="C1507">
        <v>1749.17</v>
      </c>
    </row>
    <row r="1508" spans="1:3" x14ac:dyDescent="0.25">
      <c r="A1508">
        <v>22100771</v>
      </c>
      <c r="B1508" t="s">
        <v>900</v>
      </c>
      <c r="C1508">
        <v>1749.17</v>
      </c>
    </row>
    <row r="1509" spans="1:3" x14ac:dyDescent="0.25">
      <c r="A1509">
        <v>22100777</v>
      </c>
      <c r="B1509" t="s">
        <v>901</v>
      </c>
      <c r="C1509">
        <v>99.17</v>
      </c>
    </row>
    <row r="1510" spans="1:3" x14ac:dyDescent="0.25">
      <c r="A1510">
        <v>22100778</v>
      </c>
      <c r="B1510" t="s">
        <v>902</v>
      </c>
      <c r="C1510">
        <v>90.83</v>
      </c>
    </row>
    <row r="1511" spans="1:3" x14ac:dyDescent="0.25">
      <c r="A1511">
        <v>22100779</v>
      </c>
      <c r="B1511" t="s">
        <v>903</v>
      </c>
      <c r="C1511">
        <v>215.83</v>
      </c>
    </row>
    <row r="1512" spans="1:3" x14ac:dyDescent="0.25">
      <c r="A1512">
        <v>22100780</v>
      </c>
      <c r="B1512" t="s">
        <v>904</v>
      </c>
      <c r="C1512">
        <v>215.83</v>
      </c>
    </row>
    <row r="1513" spans="1:3" x14ac:dyDescent="0.25">
      <c r="A1513">
        <v>22100781</v>
      </c>
      <c r="B1513" t="s">
        <v>905</v>
      </c>
      <c r="C1513">
        <v>165.83</v>
      </c>
    </row>
    <row r="1514" spans="1:3" x14ac:dyDescent="0.25">
      <c r="A1514">
        <v>22100785</v>
      </c>
      <c r="B1514" t="s">
        <v>906</v>
      </c>
      <c r="C1514">
        <v>3207.5</v>
      </c>
    </row>
    <row r="1515" spans="1:3" x14ac:dyDescent="0.25">
      <c r="A1515">
        <v>22100787</v>
      </c>
      <c r="B1515" t="s">
        <v>907</v>
      </c>
      <c r="C1515">
        <v>895.02</v>
      </c>
    </row>
    <row r="1516" spans="1:3" x14ac:dyDescent="0.25">
      <c r="A1516">
        <v>22100788</v>
      </c>
      <c r="B1516" t="s">
        <v>908</v>
      </c>
      <c r="C1516">
        <v>107.05</v>
      </c>
    </row>
    <row r="1517" spans="1:3" x14ac:dyDescent="0.25">
      <c r="A1517">
        <v>22100789</v>
      </c>
      <c r="B1517" t="s">
        <v>909</v>
      </c>
      <c r="C1517">
        <v>381.54</v>
      </c>
    </row>
    <row r="1518" spans="1:3" x14ac:dyDescent="0.25">
      <c r="A1518">
        <v>22100790</v>
      </c>
      <c r="B1518" t="s">
        <v>910</v>
      </c>
      <c r="C1518">
        <v>30.75</v>
      </c>
    </row>
    <row r="1519" spans="1:3" x14ac:dyDescent="0.25">
      <c r="A1519">
        <v>22100791</v>
      </c>
      <c r="B1519" t="s">
        <v>911</v>
      </c>
      <c r="C1519">
        <v>90.83</v>
      </c>
    </row>
    <row r="1520" spans="1:3" x14ac:dyDescent="0.25">
      <c r="A1520">
        <v>22100792</v>
      </c>
      <c r="B1520" t="s">
        <v>912</v>
      </c>
      <c r="C1520">
        <v>341.08</v>
      </c>
    </row>
    <row r="1521" spans="1:3" x14ac:dyDescent="0.25">
      <c r="A1521">
        <v>22100793</v>
      </c>
      <c r="B1521" t="s">
        <v>913</v>
      </c>
      <c r="C1521">
        <v>2481.67</v>
      </c>
    </row>
    <row r="1522" spans="1:3" x14ac:dyDescent="0.25">
      <c r="A1522">
        <v>22100795</v>
      </c>
      <c r="B1522" t="s">
        <v>914</v>
      </c>
      <c r="C1522">
        <v>749.17</v>
      </c>
    </row>
    <row r="1523" spans="1:3" x14ac:dyDescent="0.25">
      <c r="A1523">
        <v>22100796</v>
      </c>
      <c r="B1523" t="s">
        <v>915</v>
      </c>
      <c r="C1523">
        <v>157.5</v>
      </c>
    </row>
    <row r="1524" spans="1:3" x14ac:dyDescent="0.25">
      <c r="A1524">
        <v>22100797</v>
      </c>
      <c r="B1524" t="s">
        <v>916</v>
      </c>
      <c r="C1524">
        <v>385.17</v>
      </c>
    </row>
    <row r="1525" spans="1:3" x14ac:dyDescent="0.25">
      <c r="A1525">
        <v>22100798</v>
      </c>
      <c r="B1525" t="s">
        <v>917</v>
      </c>
      <c r="C1525">
        <v>82.5</v>
      </c>
    </row>
    <row r="1526" spans="1:3" x14ac:dyDescent="0.25">
      <c r="A1526">
        <v>22100799</v>
      </c>
      <c r="B1526" t="s">
        <v>918</v>
      </c>
      <c r="C1526">
        <v>290.83</v>
      </c>
    </row>
    <row r="1527" spans="1:3" x14ac:dyDescent="0.25">
      <c r="A1527">
        <v>22100851</v>
      </c>
      <c r="B1527" t="s">
        <v>919</v>
      </c>
      <c r="C1527">
        <v>92.9</v>
      </c>
    </row>
    <row r="1528" spans="1:3" x14ac:dyDescent="0.25">
      <c r="A1528">
        <v>22100856</v>
      </c>
      <c r="B1528" t="s">
        <v>6707</v>
      </c>
      <c r="C1528">
        <v>74.17</v>
      </c>
    </row>
    <row r="1529" spans="1:3" x14ac:dyDescent="0.25">
      <c r="A1529">
        <v>22100863</v>
      </c>
      <c r="B1529" t="s">
        <v>920</v>
      </c>
      <c r="C1529">
        <v>244.92</v>
      </c>
    </row>
    <row r="1530" spans="1:3" x14ac:dyDescent="0.25">
      <c r="A1530">
        <v>22100869</v>
      </c>
      <c r="B1530" t="s">
        <v>921</v>
      </c>
      <c r="C1530">
        <v>307.5</v>
      </c>
    </row>
    <row r="1531" spans="1:3" x14ac:dyDescent="0.25">
      <c r="A1531">
        <v>22100870</v>
      </c>
      <c r="B1531" t="s">
        <v>922</v>
      </c>
      <c r="C1531">
        <v>2249.17</v>
      </c>
    </row>
    <row r="1532" spans="1:3" x14ac:dyDescent="0.25">
      <c r="A1532">
        <v>22100871</v>
      </c>
      <c r="B1532" t="s">
        <v>923</v>
      </c>
      <c r="C1532">
        <v>2332.5</v>
      </c>
    </row>
    <row r="1533" spans="1:3" x14ac:dyDescent="0.25">
      <c r="A1533">
        <v>22101201</v>
      </c>
      <c r="B1533" t="s">
        <v>924</v>
      </c>
      <c r="C1533">
        <v>3093.33</v>
      </c>
    </row>
    <row r="1534" spans="1:3" x14ac:dyDescent="0.25">
      <c r="A1534">
        <v>22101202</v>
      </c>
      <c r="B1534" t="s">
        <v>925</v>
      </c>
      <c r="C1534">
        <v>3535.83</v>
      </c>
    </row>
    <row r="1535" spans="1:3" x14ac:dyDescent="0.25">
      <c r="A1535">
        <v>22101203</v>
      </c>
      <c r="B1535" t="s">
        <v>926</v>
      </c>
      <c r="C1535">
        <v>1104.25</v>
      </c>
    </row>
    <row r="1536" spans="1:3" x14ac:dyDescent="0.25">
      <c r="A1536">
        <v>22101204</v>
      </c>
      <c r="B1536" t="s">
        <v>927</v>
      </c>
      <c r="C1536">
        <v>140.83000000000001</v>
      </c>
    </row>
    <row r="1537" spans="1:3" x14ac:dyDescent="0.25">
      <c r="A1537">
        <v>22101205</v>
      </c>
      <c r="B1537" t="s">
        <v>928</v>
      </c>
      <c r="C1537">
        <v>1326.08</v>
      </c>
    </row>
    <row r="1538" spans="1:3" x14ac:dyDescent="0.25">
      <c r="A1538">
        <v>22101301</v>
      </c>
      <c r="B1538" t="s">
        <v>929</v>
      </c>
      <c r="C1538">
        <v>3646.67</v>
      </c>
    </row>
    <row r="1539" spans="1:3" x14ac:dyDescent="0.25">
      <c r="A1539">
        <v>22101302</v>
      </c>
      <c r="B1539" t="s">
        <v>930</v>
      </c>
      <c r="C1539">
        <v>4311.67</v>
      </c>
    </row>
    <row r="1540" spans="1:3" x14ac:dyDescent="0.25">
      <c r="A1540">
        <v>22101303</v>
      </c>
      <c r="B1540" t="s">
        <v>931</v>
      </c>
      <c r="C1540">
        <v>1325.33</v>
      </c>
    </row>
    <row r="1541" spans="1:3" x14ac:dyDescent="0.25">
      <c r="A1541">
        <v>22101304</v>
      </c>
      <c r="B1541" t="s">
        <v>932</v>
      </c>
      <c r="C1541">
        <v>1546.75</v>
      </c>
    </row>
    <row r="1542" spans="1:3" x14ac:dyDescent="0.25">
      <c r="A1542">
        <v>22101305</v>
      </c>
      <c r="B1542" t="s">
        <v>933</v>
      </c>
      <c r="C1542">
        <v>186.67</v>
      </c>
    </row>
    <row r="1543" spans="1:3" x14ac:dyDescent="0.25">
      <c r="A1543">
        <v>22101401</v>
      </c>
      <c r="B1543" t="s">
        <v>934</v>
      </c>
      <c r="C1543">
        <v>3499.17</v>
      </c>
    </row>
    <row r="1544" spans="1:3" x14ac:dyDescent="0.25">
      <c r="A1544">
        <v>22101402</v>
      </c>
      <c r="B1544" t="s">
        <v>935</v>
      </c>
      <c r="C1544">
        <v>3999.17</v>
      </c>
    </row>
    <row r="1545" spans="1:3" x14ac:dyDescent="0.25">
      <c r="A1545">
        <v>22101403</v>
      </c>
      <c r="B1545" t="s">
        <v>936</v>
      </c>
      <c r="C1545">
        <v>874.17</v>
      </c>
    </row>
    <row r="1546" spans="1:3" x14ac:dyDescent="0.25">
      <c r="A1546">
        <v>22101404</v>
      </c>
      <c r="B1546" t="s">
        <v>937</v>
      </c>
      <c r="C1546">
        <v>957.5</v>
      </c>
    </row>
    <row r="1547" spans="1:3" x14ac:dyDescent="0.25">
      <c r="A1547">
        <v>22101405</v>
      </c>
      <c r="B1547" t="s">
        <v>938</v>
      </c>
      <c r="C1547">
        <v>82.5</v>
      </c>
    </row>
    <row r="1548" spans="1:3" x14ac:dyDescent="0.25">
      <c r="A1548">
        <v>22101409</v>
      </c>
      <c r="B1548" t="s">
        <v>939</v>
      </c>
      <c r="C1548">
        <v>749.17</v>
      </c>
    </row>
    <row r="1549" spans="1:3" x14ac:dyDescent="0.25">
      <c r="A1549">
        <v>22103400</v>
      </c>
      <c r="B1549" t="s">
        <v>940</v>
      </c>
      <c r="C1549">
        <v>182.5</v>
      </c>
    </row>
    <row r="1550" spans="1:3" x14ac:dyDescent="0.25">
      <c r="A1550">
        <v>22103401</v>
      </c>
      <c r="B1550" t="s">
        <v>6870</v>
      </c>
      <c r="C1550">
        <v>6.56</v>
      </c>
    </row>
    <row r="1551" spans="1:3" x14ac:dyDescent="0.25">
      <c r="A1551">
        <v>22103402</v>
      </c>
      <c r="B1551" t="s">
        <v>7619</v>
      </c>
      <c r="C1551">
        <v>6.56</v>
      </c>
    </row>
    <row r="1552" spans="1:3" x14ac:dyDescent="0.25">
      <c r="A1552">
        <v>22103403</v>
      </c>
      <c r="B1552" t="s">
        <v>6871</v>
      </c>
      <c r="C1552">
        <v>11.8</v>
      </c>
    </row>
    <row r="1553" spans="1:3" x14ac:dyDescent="0.25">
      <c r="A1553">
        <v>22103404</v>
      </c>
      <c r="B1553" t="s">
        <v>6872</v>
      </c>
      <c r="C1553">
        <v>10.49</v>
      </c>
    </row>
    <row r="1554" spans="1:3" x14ac:dyDescent="0.25">
      <c r="A1554">
        <v>22103405</v>
      </c>
      <c r="B1554" t="s">
        <v>6873</v>
      </c>
      <c r="C1554">
        <v>4.97</v>
      </c>
    </row>
    <row r="1555" spans="1:3" x14ac:dyDescent="0.25">
      <c r="A1555">
        <v>22103406</v>
      </c>
      <c r="B1555" t="s">
        <v>6874</v>
      </c>
      <c r="C1555">
        <v>32.5</v>
      </c>
    </row>
    <row r="1556" spans="1:3" x14ac:dyDescent="0.25">
      <c r="A1556">
        <v>22103407</v>
      </c>
      <c r="B1556" t="s">
        <v>6875</v>
      </c>
      <c r="C1556">
        <v>4.3499999999999996</v>
      </c>
    </row>
    <row r="1557" spans="1:3" x14ac:dyDescent="0.25">
      <c r="A1557">
        <v>22103408</v>
      </c>
      <c r="B1557" t="s">
        <v>6876</v>
      </c>
      <c r="C1557">
        <v>12.74</v>
      </c>
    </row>
    <row r="1558" spans="1:3" x14ac:dyDescent="0.25">
      <c r="A1558">
        <v>22103409</v>
      </c>
      <c r="B1558" t="s">
        <v>6877</v>
      </c>
      <c r="C1558">
        <v>4.63</v>
      </c>
    </row>
    <row r="1559" spans="1:3" x14ac:dyDescent="0.25">
      <c r="A1559">
        <v>22103410</v>
      </c>
      <c r="B1559" t="s">
        <v>941</v>
      </c>
      <c r="C1559">
        <v>299.17</v>
      </c>
    </row>
    <row r="1560" spans="1:3" x14ac:dyDescent="0.25">
      <c r="A1560">
        <v>22103411</v>
      </c>
      <c r="B1560" t="s">
        <v>6878</v>
      </c>
      <c r="C1560">
        <v>48.51</v>
      </c>
    </row>
    <row r="1561" spans="1:3" x14ac:dyDescent="0.25">
      <c r="A1561">
        <v>22103412</v>
      </c>
      <c r="B1561" t="s">
        <v>6879</v>
      </c>
      <c r="C1561">
        <v>39.33</v>
      </c>
    </row>
    <row r="1562" spans="1:3" x14ac:dyDescent="0.25">
      <c r="A1562">
        <v>22103413</v>
      </c>
      <c r="B1562" t="s">
        <v>7620</v>
      </c>
      <c r="C1562">
        <v>11.8</v>
      </c>
    </row>
    <row r="1563" spans="1:3" x14ac:dyDescent="0.25">
      <c r="A1563">
        <v>22103415</v>
      </c>
      <c r="B1563" t="s">
        <v>7621</v>
      </c>
      <c r="C1563">
        <v>14.49</v>
      </c>
    </row>
    <row r="1564" spans="1:3" x14ac:dyDescent="0.25">
      <c r="A1564">
        <v>22103416</v>
      </c>
      <c r="B1564" t="s">
        <v>7622</v>
      </c>
      <c r="C1564">
        <v>14.49</v>
      </c>
    </row>
    <row r="1565" spans="1:3" x14ac:dyDescent="0.25">
      <c r="A1565">
        <v>22103417</v>
      </c>
      <c r="B1565" t="s">
        <v>7623</v>
      </c>
      <c r="C1565">
        <v>14.49</v>
      </c>
    </row>
    <row r="1566" spans="1:3" x14ac:dyDescent="0.25">
      <c r="A1566">
        <v>22103500</v>
      </c>
      <c r="B1566" t="s">
        <v>942</v>
      </c>
      <c r="C1566">
        <v>165.83</v>
      </c>
    </row>
    <row r="1567" spans="1:3" x14ac:dyDescent="0.25">
      <c r="A1567">
        <v>22103501</v>
      </c>
      <c r="B1567" t="s">
        <v>943</v>
      </c>
      <c r="C1567">
        <v>349.17</v>
      </c>
    </row>
    <row r="1568" spans="1:3" x14ac:dyDescent="0.25">
      <c r="A1568">
        <v>22103505</v>
      </c>
      <c r="B1568" t="s">
        <v>944</v>
      </c>
      <c r="C1568">
        <v>24.17</v>
      </c>
    </row>
    <row r="1569" spans="1:3" x14ac:dyDescent="0.25">
      <c r="A1569">
        <v>22103510</v>
      </c>
      <c r="B1569" t="s">
        <v>945</v>
      </c>
      <c r="C1569">
        <v>832.5</v>
      </c>
    </row>
    <row r="1570" spans="1:3" x14ac:dyDescent="0.25">
      <c r="A1570">
        <v>22103520</v>
      </c>
      <c r="B1570" t="s">
        <v>946</v>
      </c>
      <c r="C1570">
        <v>169.17</v>
      </c>
    </row>
    <row r="1571" spans="1:3" x14ac:dyDescent="0.25">
      <c r="A1571">
        <v>22103525</v>
      </c>
      <c r="B1571" t="s">
        <v>947</v>
      </c>
      <c r="C1571">
        <v>182.5</v>
      </c>
    </row>
    <row r="1572" spans="1:3" x14ac:dyDescent="0.25">
      <c r="A1572">
        <v>22103526</v>
      </c>
      <c r="B1572" t="s">
        <v>948</v>
      </c>
      <c r="C1572">
        <v>182.5</v>
      </c>
    </row>
    <row r="1573" spans="1:3" x14ac:dyDescent="0.25">
      <c r="A1573">
        <v>22103527</v>
      </c>
      <c r="B1573" t="s">
        <v>949</v>
      </c>
      <c r="C1573">
        <v>182.5</v>
      </c>
    </row>
    <row r="1574" spans="1:3" x14ac:dyDescent="0.25">
      <c r="A1574">
        <v>22103540</v>
      </c>
      <c r="B1574" t="s">
        <v>950</v>
      </c>
      <c r="C1574">
        <v>162.41999999999999</v>
      </c>
    </row>
    <row r="1575" spans="1:3" x14ac:dyDescent="0.25">
      <c r="A1575">
        <v>22103550</v>
      </c>
      <c r="B1575" t="s">
        <v>951</v>
      </c>
      <c r="C1575">
        <v>1207.5</v>
      </c>
    </row>
    <row r="1576" spans="1:3" x14ac:dyDescent="0.25">
      <c r="A1576">
        <v>22103600</v>
      </c>
      <c r="B1576" t="s">
        <v>952</v>
      </c>
      <c r="C1576">
        <v>1290.83</v>
      </c>
    </row>
    <row r="1577" spans="1:3" x14ac:dyDescent="0.25">
      <c r="A1577">
        <v>22103700</v>
      </c>
      <c r="B1577" t="s">
        <v>953</v>
      </c>
      <c r="C1577">
        <v>1374.17</v>
      </c>
    </row>
    <row r="1578" spans="1:3" x14ac:dyDescent="0.25">
      <c r="A1578">
        <v>22105785</v>
      </c>
      <c r="B1578" t="s">
        <v>954</v>
      </c>
      <c r="C1578">
        <v>3332.5</v>
      </c>
    </row>
    <row r="1579" spans="1:3" x14ac:dyDescent="0.25">
      <c r="A1579">
        <v>22105787</v>
      </c>
      <c r="B1579" t="s">
        <v>955</v>
      </c>
      <c r="C1579">
        <v>874.17</v>
      </c>
    </row>
    <row r="1580" spans="1:3" x14ac:dyDescent="0.25">
      <c r="A1580">
        <v>22105788</v>
      </c>
      <c r="B1580" t="s">
        <v>956</v>
      </c>
      <c r="C1580">
        <v>82.5</v>
      </c>
    </row>
    <row r="1581" spans="1:3" x14ac:dyDescent="0.25">
      <c r="A1581">
        <v>22106550</v>
      </c>
      <c r="B1581" t="s">
        <v>957</v>
      </c>
      <c r="C1581">
        <v>1165.83</v>
      </c>
    </row>
    <row r="1582" spans="1:3" x14ac:dyDescent="0.25">
      <c r="A1582">
        <v>22106600</v>
      </c>
      <c r="B1582" t="s">
        <v>958</v>
      </c>
      <c r="C1582">
        <v>1249.17</v>
      </c>
    </row>
    <row r="1583" spans="1:3" x14ac:dyDescent="0.25">
      <c r="A1583">
        <v>22106700</v>
      </c>
      <c r="B1583" t="s">
        <v>959</v>
      </c>
      <c r="C1583">
        <v>1332.5</v>
      </c>
    </row>
    <row r="1584" spans="1:3" x14ac:dyDescent="0.25">
      <c r="A1584">
        <v>22108543</v>
      </c>
      <c r="B1584" t="s">
        <v>960</v>
      </c>
      <c r="C1584">
        <v>526.75</v>
      </c>
    </row>
    <row r="1585" spans="1:3" x14ac:dyDescent="0.25">
      <c r="A1585">
        <v>22108544</v>
      </c>
      <c r="B1585" t="s">
        <v>961</v>
      </c>
      <c r="C1585">
        <v>900</v>
      </c>
    </row>
    <row r="1586" spans="1:3" x14ac:dyDescent="0.25">
      <c r="A1586">
        <v>22108545</v>
      </c>
      <c r="B1586" t="s">
        <v>962</v>
      </c>
      <c r="C1586">
        <v>425.25</v>
      </c>
    </row>
    <row r="1587" spans="1:3" x14ac:dyDescent="0.25">
      <c r="A1587">
        <v>22108546</v>
      </c>
      <c r="B1587" t="s">
        <v>963</v>
      </c>
      <c r="C1587">
        <v>86.33</v>
      </c>
    </row>
    <row r="1588" spans="1:3" x14ac:dyDescent="0.25">
      <c r="A1588">
        <v>22108547</v>
      </c>
      <c r="B1588" t="s">
        <v>964</v>
      </c>
      <c r="C1588">
        <v>38</v>
      </c>
    </row>
    <row r="1589" spans="1:3" x14ac:dyDescent="0.25">
      <c r="A1589">
        <v>22200600</v>
      </c>
      <c r="B1589" t="s">
        <v>965</v>
      </c>
      <c r="C1589">
        <v>3165.83</v>
      </c>
    </row>
    <row r="1590" spans="1:3" x14ac:dyDescent="0.25">
      <c r="A1590">
        <v>22200700</v>
      </c>
      <c r="B1590" t="s">
        <v>966</v>
      </c>
      <c r="C1590">
        <v>2790.83</v>
      </c>
    </row>
    <row r="1591" spans="1:3" x14ac:dyDescent="0.25">
      <c r="A1591">
        <v>22200800</v>
      </c>
      <c r="B1591" t="s">
        <v>967</v>
      </c>
      <c r="C1591">
        <v>1325</v>
      </c>
    </row>
    <row r="1592" spans="1:3" x14ac:dyDescent="0.25">
      <c r="A1592">
        <v>22200820</v>
      </c>
      <c r="B1592" t="s">
        <v>968</v>
      </c>
      <c r="C1592">
        <v>190.83</v>
      </c>
    </row>
    <row r="1593" spans="1:3" x14ac:dyDescent="0.25">
      <c r="A1593">
        <v>22200900</v>
      </c>
      <c r="B1593" t="s">
        <v>969</v>
      </c>
      <c r="C1593">
        <v>2241.67</v>
      </c>
    </row>
    <row r="1594" spans="1:3" x14ac:dyDescent="0.25">
      <c r="A1594">
        <v>22300800</v>
      </c>
      <c r="B1594" t="s">
        <v>6505</v>
      </c>
      <c r="C1594">
        <v>211.42</v>
      </c>
    </row>
    <row r="1595" spans="1:3" x14ac:dyDescent="0.25">
      <c r="A1595">
        <v>22300810</v>
      </c>
      <c r="B1595" t="s">
        <v>970</v>
      </c>
      <c r="C1595">
        <v>157.5</v>
      </c>
    </row>
    <row r="1596" spans="1:3" x14ac:dyDescent="0.25">
      <c r="A1596">
        <v>22300811</v>
      </c>
      <c r="B1596" t="s">
        <v>971</v>
      </c>
      <c r="C1596">
        <v>1124.17</v>
      </c>
    </row>
    <row r="1597" spans="1:3" x14ac:dyDescent="0.25">
      <c r="A1597">
        <v>22300812</v>
      </c>
      <c r="B1597" t="s">
        <v>972</v>
      </c>
      <c r="C1597">
        <v>299.17</v>
      </c>
    </row>
    <row r="1598" spans="1:3" x14ac:dyDescent="0.25">
      <c r="A1598">
        <v>22300813</v>
      </c>
      <c r="B1598" t="s">
        <v>973</v>
      </c>
      <c r="C1598">
        <v>1540.83</v>
      </c>
    </row>
    <row r="1599" spans="1:3" x14ac:dyDescent="0.25">
      <c r="A1599">
        <v>22300814</v>
      </c>
      <c r="B1599" t="s">
        <v>974</v>
      </c>
      <c r="C1599">
        <v>1707.5</v>
      </c>
    </row>
    <row r="1600" spans="1:3" x14ac:dyDescent="0.25">
      <c r="A1600">
        <v>22300815</v>
      </c>
      <c r="B1600" t="s">
        <v>975</v>
      </c>
      <c r="C1600">
        <v>407.5</v>
      </c>
    </row>
    <row r="1601" spans="1:3" x14ac:dyDescent="0.25">
      <c r="A1601">
        <v>22300816</v>
      </c>
      <c r="B1601" t="s">
        <v>976</v>
      </c>
      <c r="C1601">
        <v>1874.17</v>
      </c>
    </row>
    <row r="1602" spans="1:3" x14ac:dyDescent="0.25">
      <c r="A1602">
        <v>22300817</v>
      </c>
      <c r="B1602" t="s">
        <v>977</v>
      </c>
      <c r="C1602">
        <v>32.5</v>
      </c>
    </row>
    <row r="1603" spans="1:3" x14ac:dyDescent="0.25">
      <c r="A1603">
        <v>22300823</v>
      </c>
      <c r="B1603" t="s">
        <v>978</v>
      </c>
      <c r="C1603">
        <v>665.83</v>
      </c>
    </row>
    <row r="1604" spans="1:3" x14ac:dyDescent="0.25">
      <c r="A1604">
        <v>22300824</v>
      </c>
      <c r="B1604" t="s">
        <v>979</v>
      </c>
      <c r="C1604">
        <v>2899.17</v>
      </c>
    </row>
    <row r="1605" spans="1:3" x14ac:dyDescent="0.25">
      <c r="A1605">
        <v>22300826</v>
      </c>
      <c r="B1605" t="s">
        <v>980</v>
      </c>
      <c r="C1605">
        <v>432.5</v>
      </c>
    </row>
    <row r="1606" spans="1:3" x14ac:dyDescent="0.25">
      <c r="A1606">
        <v>22300860</v>
      </c>
      <c r="B1606" t="s">
        <v>6506</v>
      </c>
      <c r="C1606">
        <v>2915.83</v>
      </c>
    </row>
    <row r="1607" spans="1:3" x14ac:dyDescent="0.25">
      <c r="A1607">
        <v>22300870</v>
      </c>
      <c r="B1607" t="s">
        <v>6507</v>
      </c>
      <c r="C1607">
        <v>2665.83</v>
      </c>
    </row>
    <row r="1608" spans="1:3" x14ac:dyDescent="0.25">
      <c r="A1608">
        <v>22300880</v>
      </c>
      <c r="B1608" t="s">
        <v>6508</v>
      </c>
      <c r="C1608">
        <v>707.5</v>
      </c>
    </row>
    <row r="1609" spans="1:3" x14ac:dyDescent="0.25">
      <c r="A1609">
        <v>22300890</v>
      </c>
      <c r="B1609" t="s">
        <v>6509</v>
      </c>
      <c r="C1609">
        <v>1707.5</v>
      </c>
    </row>
    <row r="1610" spans="1:3" x14ac:dyDescent="0.25">
      <c r="A1610">
        <v>22300910</v>
      </c>
      <c r="B1610" t="s">
        <v>981</v>
      </c>
      <c r="C1610">
        <v>457.5</v>
      </c>
    </row>
    <row r="1611" spans="1:3" x14ac:dyDescent="0.25">
      <c r="A1611">
        <v>22300920</v>
      </c>
      <c r="B1611" t="s">
        <v>982</v>
      </c>
      <c r="C1611">
        <v>557.5</v>
      </c>
    </row>
    <row r="1612" spans="1:3" x14ac:dyDescent="0.25">
      <c r="A1612">
        <v>22300930</v>
      </c>
      <c r="B1612" t="s">
        <v>983</v>
      </c>
      <c r="C1612">
        <v>707.5</v>
      </c>
    </row>
    <row r="1613" spans="1:3" x14ac:dyDescent="0.25">
      <c r="A1613">
        <v>22302166</v>
      </c>
      <c r="B1613" t="s">
        <v>984</v>
      </c>
      <c r="C1613">
        <v>45.5</v>
      </c>
    </row>
    <row r="1614" spans="1:3" x14ac:dyDescent="0.25">
      <c r="A1614">
        <v>22302566</v>
      </c>
      <c r="B1614" t="s">
        <v>985</v>
      </c>
      <c r="C1614">
        <v>165.83</v>
      </c>
    </row>
    <row r="1615" spans="1:3" x14ac:dyDescent="0.25">
      <c r="A1615">
        <v>22302580</v>
      </c>
      <c r="B1615" t="s">
        <v>986</v>
      </c>
      <c r="C1615">
        <v>10.59</v>
      </c>
    </row>
    <row r="1616" spans="1:3" x14ac:dyDescent="0.25">
      <c r="A1616">
        <v>22302590</v>
      </c>
      <c r="B1616" t="s">
        <v>987</v>
      </c>
      <c r="C1616">
        <v>116.67</v>
      </c>
    </row>
    <row r="1617" spans="1:3" x14ac:dyDescent="0.25">
      <c r="A1617">
        <v>22302595</v>
      </c>
      <c r="B1617" t="s">
        <v>988</v>
      </c>
      <c r="C1617">
        <v>18.329999999999998</v>
      </c>
    </row>
    <row r="1618" spans="1:3" x14ac:dyDescent="0.25">
      <c r="A1618">
        <v>22302598</v>
      </c>
      <c r="B1618" t="s">
        <v>989</v>
      </c>
      <c r="C1618">
        <v>13.33</v>
      </c>
    </row>
    <row r="1619" spans="1:3" x14ac:dyDescent="0.25">
      <c r="A1619">
        <v>22306813</v>
      </c>
      <c r="B1619" t="s">
        <v>990</v>
      </c>
      <c r="C1619">
        <v>1374.17</v>
      </c>
    </row>
    <row r="1620" spans="1:3" x14ac:dyDescent="0.25">
      <c r="A1620">
        <v>22306814</v>
      </c>
      <c r="B1620" t="s">
        <v>7624</v>
      </c>
      <c r="C1620">
        <v>999.17</v>
      </c>
    </row>
    <row r="1621" spans="1:3" x14ac:dyDescent="0.25">
      <c r="A1621">
        <v>22306815</v>
      </c>
      <c r="B1621" t="s">
        <v>991</v>
      </c>
      <c r="C1621">
        <v>24.17</v>
      </c>
    </row>
    <row r="1622" spans="1:3" x14ac:dyDescent="0.25">
      <c r="A1622">
        <v>22306818</v>
      </c>
      <c r="B1622" t="s">
        <v>992</v>
      </c>
      <c r="C1622">
        <v>24.92</v>
      </c>
    </row>
    <row r="1623" spans="1:3" x14ac:dyDescent="0.25">
      <c r="A1623">
        <v>23100327</v>
      </c>
      <c r="B1623" t="s">
        <v>993</v>
      </c>
      <c r="C1623">
        <v>27.42</v>
      </c>
    </row>
    <row r="1624" spans="1:3" x14ac:dyDescent="0.25">
      <c r="A1624">
        <v>23100457</v>
      </c>
      <c r="B1624" t="s">
        <v>994</v>
      </c>
      <c r="C1624">
        <v>124.17</v>
      </c>
    </row>
    <row r="1625" spans="1:3" x14ac:dyDescent="0.25">
      <c r="A1625">
        <v>23100461</v>
      </c>
      <c r="B1625" t="s">
        <v>995</v>
      </c>
      <c r="C1625">
        <v>314</v>
      </c>
    </row>
    <row r="1626" spans="1:3" x14ac:dyDescent="0.25">
      <c r="A1626">
        <v>23100462</v>
      </c>
      <c r="B1626" t="s">
        <v>996</v>
      </c>
      <c r="C1626">
        <v>190</v>
      </c>
    </row>
    <row r="1627" spans="1:3" x14ac:dyDescent="0.25">
      <c r="A1627">
        <v>23100469</v>
      </c>
      <c r="B1627" t="s">
        <v>997</v>
      </c>
      <c r="C1627">
        <v>415.83</v>
      </c>
    </row>
    <row r="1628" spans="1:3" x14ac:dyDescent="0.25">
      <c r="A1628">
        <v>23100630</v>
      </c>
      <c r="B1628" t="s">
        <v>998</v>
      </c>
      <c r="C1628">
        <v>32.5</v>
      </c>
    </row>
    <row r="1629" spans="1:3" x14ac:dyDescent="0.25">
      <c r="A1629">
        <v>23100632</v>
      </c>
      <c r="B1629" t="s">
        <v>999</v>
      </c>
      <c r="C1629">
        <v>12.5</v>
      </c>
    </row>
    <row r="1630" spans="1:3" x14ac:dyDescent="0.25">
      <c r="A1630">
        <v>23100633</v>
      </c>
      <c r="B1630" t="s">
        <v>1000</v>
      </c>
      <c r="C1630">
        <v>7.5</v>
      </c>
    </row>
    <row r="1631" spans="1:3" x14ac:dyDescent="0.25">
      <c r="A1631">
        <v>23100650</v>
      </c>
      <c r="B1631" t="s">
        <v>1001</v>
      </c>
      <c r="C1631">
        <v>132.5</v>
      </c>
    </row>
    <row r="1632" spans="1:3" x14ac:dyDescent="0.25">
      <c r="A1632">
        <v>23100651</v>
      </c>
      <c r="B1632" t="s">
        <v>1002</v>
      </c>
      <c r="C1632">
        <v>124.17</v>
      </c>
    </row>
    <row r="1633" spans="1:3" x14ac:dyDescent="0.25">
      <c r="A1633">
        <v>23100652</v>
      </c>
      <c r="B1633" t="s">
        <v>1003</v>
      </c>
      <c r="C1633">
        <v>12.42</v>
      </c>
    </row>
    <row r="1634" spans="1:3" x14ac:dyDescent="0.25">
      <c r="A1634">
        <v>23100653</v>
      </c>
      <c r="B1634" t="s">
        <v>1004</v>
      </c>
      <c r="C1634">
        <v>31.83</v>
      </c>
    </row>
    <row r="1635" spans="1:3" x14ac:dyDescent="0.25">
      <c r="A1635">
        <v>23100656</v>
      </c>
      <c r="B1635" t="s">
        <v>1005</v>
      </c>
      <c r="C1635">
        <v>41.58</v>
      </c>
    </row>
    <row r="1636" spans="1:3" x14ac:dyDescent="0.25">
      <c r="A1636">
        <v>23100657</v>
      </c>
      <c r="B1636" t="s">
        <v>1006</v>
      </c>
      <c r="C1636">
        <v>115.83</v>
      </c>
    </row>
    <row r="1637" spans="1:3" x14ac:dyDescent="0.25">
      <c r="A1637">
        <v>23100658</v>
      </c>
      <c r="B1637" t="s">
        <v>1007</v>
      </c>
      <c r="C1637">
        <v>132.5</v>
      </c>
    </row>
    <row r="1638" spans="1:3" x14ac:dyDescent="0.25">
      <c r="A1638">
        <v>23100659</v>
      </c>
      <c r="B1638" t="s">
        <v>1008</v>
      </c>
      <c r="C1638">
        <v>190.83</v>
      </c>
    </row>
    <row r="1639" spans="1:3" x14ac:dyDescent="0.25">
      <c r="A1639">
        <v>23100680</v>
      </c>
      <c r="B1639" t="s">
        <v>6880</v>
      </c>
      <c r="C1639">
        <v>49.17</v>
      </c>
    </row>
    <row r="1640" spans="1:3" x14ac:dyDescent="0.25">
      <c r="A1640">
        <v>23100690</v>
      </c>
      <c r="B1640" t="s">
        <v>1009</v>
      </c>
      <c r="C1640">
        <v>34</v>
      </c>
    </row>
    <row r="1641" spans="1:3" x14ac:dyDescent="0.25">
      <c r="A1641">
        <v>23100720</v>
      </c>
      <c r="B1641" t="s">
        <v>6650</v>
      </c>
      <c r="C1641">
        <v>99.17</v>
      </c>
    </row>
    <row r="1642" spans="1:3" x14ac:dyDescent="0.25">
      <c r="A1642">
        <v>23100728</v>
      </c>
      <c r="B1642" t="s">
        <v>1010</v>
      </c>
      <c r="C1642">
        <v>7.5</v>
      </c>
    </row>
    <row r="1643" spans="1:3" x14ac:dyDescent="0.25">
      <c r="A1643">
        <v>23100750</v>
      </c>
      <c r="B1643" t="s">
        <v>1011</v>
      </c>
      <c r="C1643">
        <v>157.5</v>
      </c>
    </row>
    <row r="1644" spans="1:3" x14ac:dyDescent="0.25">
      <c r="A1644">
        <v>23100757</v>
      </c>
      <c r="B1644" t="s">
        <v>1012</v>
      </c>
      <c r="C1644">
        <v>115.83</v>
      </c>
    </row>
    <row r="1645" spans="1:3" x14ac:dyDescent="0.25">
      <c r="A1645">
        <v>23100766</v>
      </c>
      <c r="B1645" t="s">
        <v>1013</v>
      </c>
      <c r="C1645">
        <v>3.33</v>
      </c>
    </row>
    <row r="1646" spans="1:3" x14ac:dyDescent="0.25">
      <c r="A1646">
        <v>23100767</v>
      </c>
      <c r="B1646" t="s">
        <v>1014</v>
      </c>
      <c r="C1646">
        <v>375</v>
      </c>
    </row>
    <row r="1647" spans="1:3" x14ac:dyDescent="0.25">
      <c r="A1647">
        <v>23100768</v>
      </c>
      <c r="B1647" t="s">
        <v>7625</v>
      </c>
      <c r="C1647">
        <v>265.17</v>
      </c>
    </row>
    <row r="1648" spans="1:3" x14ac:dyDescent="0.25">
      <c r="A1648">
        <v>23100769</v>
      </c>
      <c r="B1648" t="s">
        <v>7626</v>
      </c>
      <c r="C1648">
        <v>0.83</v>
      </c>
    </row>
    <row r="1649" spans="1:3" x14ac:dyDescent="0.25">
      <c r="A1649">
        <v>23100770</v>
      </c>
      <c r="B1649" t="s">
        <v>7627</v>
      </c>
      <c r="C1649">
        <v>12.92</v>
      </c>
    </row>
    <row r="1650" spans="1:3" x14ac:dyDescent="0.25">
      <c r="A1650">
        <v>23100789</v>
      </c>
      <c r="B1650" t="s">
        <v>1015</v>
      </c>
      <c r="C1650">
        <v>16.579999999999998</v>
      </c>
    </row>
    <row r="1651" spans="1:3" x14ac:dyDescent="0.25">
      <c r="A1651">
        <v>23100800</v>
      </c>
      <c r="B1651" t="s">
        <v>1016</v>
      </c>
      <c r="C1651">
        <v>132.5</v>
      </c>
    </row>
    <row r="1652" spans="1:3" x14ac:dyDescent="0.25">
      <c r="A1652">
        <v>23100805</v>
      </c>
      <c r="B1652" t="s">
        <v>1017</v>
      </c>
      <c r="C1652">
        <v>99.17</v>
      </c>
    </row>
    <row r="1653" spans="1:3" x14ac:dyDescent="0.25">
      <c r="A1653">
        <v>23100810</v>
      </c>
      <c r="B1653" t="s">
        <v>1018</v>
      </c>
      <c r="C1653">
        <v>99.17</v>
      </c>
    </row>
    <row r="1654" spans="1:3" x14ac:dyDescent="0.25">
      <c r="A1654">
        <v>23100820</v>
      </c>
      <c r="B1654" t="s">
        <v>1019</v>
      </c>
      <c r="C1654">
        <v>232.5</v>
      </c>
    </row>
    <row r="1655" spans="1:3" x14ac:dyDescent="0.25">
      <c r="A1655">
        <v>23100826</v>
      </c>
      <c r="B1655" t="s">
        <v>1020</v>
      </c>
      <c r="C1655">
        <v>8.25</v>
      </c>
    </row>
    <row r="1656" spans="1:3" x14ac:dyDescent="0.25">
      <c r="A1656">
        <v>23100829</v>
      </c>
      <c r="B1656" t="s">
        <v>1021</v>
      </c>
      <c r="C1656">
        <v>215.83</v>
      </c>
    </row>
    <row r="1657" spans="1:3" x14ac:dyDescent="0.25">
      <c r="A1657">
        <v>23100830</v>
      </c>
      <c r="B1657" t="s">
        <v>1022</v>
      </c>
      <c r="C1657">
        <v>215.83</v>
      </c>
    </row>
    <row r="1658" spans="1:3" x14ac:dyDescent="0.25">
      <c r="A1658">
        <v>23100832</v>
      </c>
      <c r="B1658" t="s">
        <v>1023</v>
      </c>
      <c r="C1658">
        <v>165.83</v>
      </c>
    </row>
    <row r="1659" spans="1:3" x14ac:dyDescent="0.25">
      <c r="A1659">
        <v>23100835</v>
      </c>
      <c r="B1659" t="s">
        <v>1024</v>
      </c>
      <c r="C1659">
        <v>207.5</v>
      </c>
    </row>
    <row r="1660" spans="1:3" x14ac:dyDescent="0.25">
      <c r="A1660">
        <v>23100836</v>
      </c>
      <c r="B1660" t="s">
        <v>1025</v>
      </c>
      <c r="C1660">
        <v>24.08</v>
      </c>
    </row>
    <row r="1661" spans="1:3" x14ac:dyDescent="0.25">
      <c r="A1661">
        <v>23100839</v>
      </c>
      <c r="B1661" t="s">
        <v>1026</v>
      </c>
      <c r="C1661">
        <v>115.83</v>
      </c>
    </row>
    <row r="1662" spans="1:3" x14ac:dyDescent="0.25">
      <c r="A1662">
        <v>23100840</v>
      </c>
      <c r="B1662" t="s">
        <v>1027</v>
      </c>
      <c r="C1662">
        <v>115.83</v>
      </c>
    </row>
    <row r="1663" spans="1:3" x14ac:dyDescent="0.25">
      <c r="A1663">
        <v>23100841</v>
      </c>
      <c r="B1663" t="s">
        <v>1028</v>
      </c>
      <c r="C1663">
        <v>157.5</v>
      </c>
    </row>
    <row r="1664" spans="1:3" x14ac:dyDescent="0.25">
      <c r="A1664">
        <v>23100842</v>
      </c>
      <c r="B1664" t="s">
        <v>1029</v>
      </c>
      <c r="C1664">
        <v>12.88</v>
      </c>
    </row>
    <row r="1665" spans="1:3" x14ac:dyDescent="0.25">
      <c r="A1665">
        <v>23100843</v>
      </c>
      <c r="B1665" t="s">
        <v>1030</v>
      </c>
      <c r="C1665">
        <v>8.33</v>
      </c>
    </row>
    <row r="1666" spans="1:3" x14ac:dyDescent="0.25">
      <c r="A1666">
        <v>23100844</v>
      </c>
      <c r="B1666" t="s">
        <v>1031</v>
      </c>
      <c r="C1666">
        <v>14.08</v>
      </c>
    </row>
    <row r="1667" spans="1:3" x14ac:dyDescent="0.25">
      <c r="A1667">
        <v>23100845</v>
      </c>
      <c r="B1667" t="s">
        <v>1032</v>
      </c>
      <c r="C1667">
        <v>5.75</v>
      </c>
    </row>
    <row r="1668" spans="1:3" x14ac:dyDescent="0.25">
      <c r="A1668">
        <v>23100846</v>
      </c>
      <c r="B1668" t="s">
        <v>1033</v>
      </c>
      <c r="C1668">
        <v>24.17</v>
      </c>
    </row>
    <row r="1669" spans="1:3" x14ac:dyDescent="0.25">
      <c r="A1669">
        <v>23100847</v>
      </c>
      <c r="B1669" t="s">
        <v>1034</v>
      </c>
      <c r="C1669">
        <v>8.25</v>
      </c>
    </row>
    <row r="1670" spans="1:3" x14ac:dyDescent="0.25">
      <c r="A1670">
        <v>23100848</v>
      </c>
      <c r="B1670" t="s">
        <v>1035</v>
      </c>
      <c r="C1670">
        <v>5.75</v>
      </c>
    </row>
    <row r="1671" spans="1:3" x14ac:dyDescent="0.25">
      <c r="A1671">
        <v>23100849</v>
      </c>
      <c r="B1671" t="s">
        <v>6881</v>
      </c>
      <c r="C1671">
        <v>28.25</v>
      </c>
    </row>
    <row r="1672" spans="1:3" x14ac:dyDescent="0.25">
      <c r="A1672">
        <v>23100850</v>
      </c>
      <c r="B1672" t="s">
        <v>1036</v>
      </c>
      <c r="C1672">
        <v>26.58</v>
      </c>
    </row>
    <row r="1673" spans="1:3" x14ac:dyDescent="0.25">
      <c r="A1673">
        <v>23100851</v>
      </c>
      <c r="B1673" t="s">
        <v>1037</v>
      </c>
      <c r="C1673">
        <v>12.54</v>
      </c>
    </row>
    <row r="1674" spans="1:3" x14ac:dyDescent="0.25">
      <c r="A1674">
        <v>23100852</v>
      </c>
      <c r="B1674" t="s">
        <v>1038</v>
      </c>
      <c r="C1674">
        <v>124.17</v>
      </c>
    </row>
    <row r="1675" spans="1:3" x14ac:dyDescent="0.25">
      <c r="A1675">
        <v>23100853</v>
      </c>
      <c r="B1675" t="s">
        <v>1039</v>
      </c>
      <c r="C1675">
        <v>40.83</v>
      </c>
    </row>
    <row r="1676" spans="1:3" x14ac:dyDescent="0.25">
      <c r="A1676">
        <v>23100854</v>
      </c>
      <c r="B1676" t="s">
        <v>1040</v>
      </c>
      <c r="C1676">
        <v>65.83</v>
      </c>
    </row>
    <row r="1677" spans="1:3" x14ac:dyDescent="0.25">
      <c r="A1677">
        <v>23100855</v>
      </c>
      <c r="B1677" t="s">
        <v>1041</v>
      </c>
      <c r="C1677">
        <v>24.92</v>
      </c>
    </row>
    <row r="1678" spans="1:3" x14ac:dyDescent="0.25">
      <c r="A1678">
        <v>23100856</v>
      </c>
      <c r="B1678" t="s">
        <v>1042</v>
      </c>
      <c r="C1678">
        <v>27.5</v>
      </c>
    </row>
    <row r="1679" spans="1:3" x14ac:dyDescent="0.25">
      <c r="A1679">
        <v>23100857</v>
      </c>
      <c r="B1679" t="s">
        <v>7628</v>
      </c>
      <c r="C1679">
        <v>62.25</v>
      </c>
    </row>
    <row r="1680" spans="1:3" x14ac:dyDescent="0.25">
      <c r="A1680">
        <v>23100858</v>
      </c>
      <c r="B1680" t="s">
        <v>1043</v>
      </c>
      <c r="C1680">
        <v>74.17</v>
      </c>
    </row>
    <row r="1681" spans="1:3" x14ac:dyDescent="0.25">
      <c r="A1681">
        <v>23100865</v>
      </c>
      <c r="B1681" t="s">
        <v>1044</v>
      </c>
      <c r="C1681">
        <v>140.83000000000001</v>
      </c>
    </row>
    <row r="1682" spans="1:3" x14ac:dyDescent="0.25">
      <c r="A1682">
        <v>23100867</v>
      </c>
      <c r="B1682" t="s">
        <v>1045</v>
      </c>
      <c r="C1682">
        <v>232.5</v>
      </c>
    </row>
    <row r="1683" spans="1:3" x14ac:dyDescent="0.25">
      <c r="A1683">
        <v>23100890</v>
      </c>
      <c r="B1683" t="s">
        <v>1046</v>
      </c>
      <c r="C1683">
        <v>124.17</v>
      </c>
    </row>
    <row r="1684" spans="1:3" x14ac:dyDescent="0.25">
      <c r="A1684">
        <v>23100891</v>
      </c>
      <c r="B1684" t="s">
        <v>1047</v>
      </c>
      <c r="C1684">
        <v>49.17</v>
      </c>
    </row>
    <row r="1685" spans="1:3" x14ac:dyDescent="0.25">
      <c r="A1685">
        <v>23100892</v>
      </c>
      <c r="B1685" t="s">
        <v>6708</v>
      </c>
      <c r="C1685">
        <v>68.290000000000006</v>
      </c>
    </row>
    <row r="1686" spans="1:3" x14ac:dyDescent="0.25">
      <c r="A1686">
        <v>23100893</v>
      </c>
      <c r="B1686" t="s">
        <v>7629</v>
      </c>
      <c r="C1686">
        <v>6.56</v>
      </c>
    </row>
    <row r="1687" spans="1:3" x14ac:dyDescent="0.25">
      <c r="A1687">
        <v>23100894</v>
      </c>
      <c r="B1687" t="s">
        <v>1048</v>
      </c>
      <c r="C1687">
        <v>90.83</v>
      </c>
    </row>
    <row r="1688" spans="1:3" x14ac:dyDescent="0.25">
      <c r="A1688">
        <v>23100895</v>
      </c>
      <c r="B1688" t="s">
        <v>1049</v>
      </c>
      <c r="C1688">
        <v>129.16999999999999</v>
      </c>
    </row>
    <row r="1689" spans="1:3" x14ac:dyDescent="0.25">
      <c r="A1689">
        <v>23100900</v>
      </c>
      <c r="B1689" t="s">
        <v>1050</v>
      </c>
      <c r="C1689">
        <v>40.75</v>
      </c>
    </row>
    <row r="1690" spans="1:3" x14ac:dyDescent="0.25">
      <c r="A1690">
        <v>23100906</v>
      </c>
      <c r="B1690" t="s">
        <v>1051</v>
      </c>
      <c r="C1690">
        <v>99.17</v>
      </c>
    </row>
    <row r="1691" spans="1:3" x14ac:dyDescent="0.25">
      <c r="A1691">
        <v>23100935</v>
      </c>
      <c r="B1691" t="s">
        <v>1052</v>
      </c>
      <c r="C1691">
        <v>24.92</v>
      </c>
    </row>
    <row r="1692" spans="1:3" x14ac:dyDescent="0.25">
      <c r="A1692">
        <v>23100936</v>
      </c>
      <c r="B1692" t="s">
        <v>1053</v>
      </c>
      <c r="C1692">
        <v>10.5</v>
      </c>
    </row>
    <row r="1693" spans="1:3" x14ac:dyDescent="0.25">
      <c r="A1693">
        <v>23100943</v>
      </c>
      <c r="B1693" t="s">
        <v>1054</v>
      </c>
      <c r="C1693">
        <v>23.33</v>
      </c>
    </row>
    <row r="1694" spans="1:3" x14ac:dyDescent="0.25">
      <c r="A1694">
        <v>23100944</v>
      </c>
      <c r="B1694" t="s">
        <v>1055</v>
      </c>
      <c r="C1694">
        <v>14.92</v>
      </c>
    </row>
    <row r="1695" spans="1:3" x14ac:dyDescent="0.25">
      <c r="A1695">
        <v>23100947</v>
      </c>
      <c r="B1695" t="s">
        <v>1056</v>
      </c>
      <c r="C1695">
        <v>15.83</v>
      </c>
    </row>
    <row r="1696" spans="1:3" x14ac:dyDescent="0.25">
      <c r="A1696">
        <v>23100948</v>
      </c>
      <c r="B1696" t="s">
        <v>1057</v>
      </c>
      <c r="C1696">
        <v>8.25</v>
      </c>
    </row>
    <row r="1697" spans="1:3" x14ac:dyDescent="0.25">
      <c r="A1697">
        <v>23100949</v>
      </c>
      <c r="B1697" t="s">
        <v>1058</v>
      </c>
      <c r="C1697">
        <v>15.75</v>
      </c>
    </row>
    <row r="1698" spans="1:3" x14ac:dyDescent="0.25">
      <c r="A1698">
        <v>23100955</v>
      </c>
      <c r="B1698" t="s">
        <v>1059</v>
      </c>
      <c r="C1698">
        <v>37.17</v>
      </c>
    </row>
    <row r="1699" spans="1:3" x14ac:dyDescent="0.25">
      <c r="A1699">
        <v>23100956</v>
      </c>
      <c r="B1699" t="s">
        <v>1060</v>
      </c>
      <c r="C1699">
        <v>19.170000000000002</v>
      </c>
    </row>
    <row r="1700" spans="1:3" x14ac:dyDescent="0.25">
      <c r="A1700">
        <v>23100957</v>
      </c>
      <c r="B1700" t="s">
        <v>1061</v>
      </c>
      <c r="C1700">
        <v>14.08</v>
      </c>
    </row>
    <row r="1701" spans="1:3" x14ac:dyDescent="0.25">
      <c r="A1701">
        <v>23100958</v>
      </c>
      <c r="B1701" t="s">
        <v>1062</v>
      </c>
      <c r="C1701">
        <v>40.83</v>
      </c>
    </row>
    <row r="1702" spans="1:3" x14ac:dyDescent="0.25">
      <c r="A1702">
        <v>23100959</v>
      </c>
      <c r="B1702" t="s">
        <v>6882</v>
      </c>
      <c r="C1702">
        <v>92.76</v>
      </c>
    </row>
    <row r="1703" spans="1:3" x14ac:dyDescent="0.25">
      <c r="A1703">
        <v>23100960</v>
      </c>
      <c r="B1703" t="s">
        <v>7630</v>
      </c>
      <c r="C1703">
        <v>26.33</v>
      </c>
    </row>
    <row r="1704" spans="1:3" x14ac:dyDescent="0.25">
      <c r="A1704">
        <v>23100965</v>
      </c>
      <c r="B1704" t="s">
        <v>1063</v>
      </c>
      <c r="C1704">
        <v>41.58</v>
      </c>
    </row>
    <row r="1705" spans="1:3" x14ac:dyDescent="0.25">
      <c r="A1705">
        <v>23100967</v>
      </c>
      <c r="B1705" t="s">
        <v>1064</v>
      </c>
      <c r="C1705">
        <v>18.86</v>
      </c>
    </row>
    <row r="1706" spans="1:3" x14ac:dyDescent="0.25">
      <c r="A1706">
        <v>23100970</v>
      </c>
      <c r="B1706" t="s">
        <v>1065</v>
      </c>
      <c r="C1706">
        <v>129.9</v>
      </c>
    </row>
    <row r="1707" spans="1:3" x14ac:dyDescent="0.25">
      <c r="A1707">
        <v>23100975</v>
      </c>
      <c r="B1707" t="s">
        <v>1066</v>
      </c>
      <c r="C1707">
        <v>57.5</v>
      </c>
    </row>
    <row r="1708" spans="1:3" x14ac:dyDescent="0.25">
      <c r="A1708">
        <v>23100978</v>
      </c>
      <c r="B1708" t="s">
        <v>1067</v>
      </c>
      <c r="C1708">
        <v>107.5</v>
      </c>
    </row>
    <row r="1709" spans="1:3" x14ac:dyDescent="0.25">
      <c r="A1709">
        <v>23100980</v>
      </c>
      <c r="B1709" t="s">
        <v>1068</v>
      </c>
      <c r="C1709">
        <v>28.25</v>
      </c>
    </row>
    <row r="1710" spans="1:3" x14ac:dyDescent="0.25">
      <c r="A1710">
        <v>23100981</v>
      </c>
      <c r="B1710" t="s">
        <v>1069</v>
      </c>
      <c r="C1710">
        <v>30.75</v>
      </c>
    </row>
    <row r="1711" spans="1:3" x14ac:dyDescent="0.25">
      <c r="A1711">
        <v>23100982</v>
      </c>
      <c r="B1711" t="s">
        <v>1070</v>
      </c>
      <c r="C1711">
        <v>11.58</v>
      </c>
    </row>
    <row r="1712" spans="1:3" x14ac:dyDescent="0.25">
      <c r="A1712">
        <v>23100983</v>
      </c>
      <c r="B1712" t="s">
        <v>1071</v>
      </c>
      <c r="C1712">
        <v>23.25</v>
      </c>
    </row>
    <row r="1713" spans="1:3" x14ac:dyDescent="0.25">
      <c r="A1713">
        <v>23100984</v>
      </c>
      <c r="B1713" t="s">
        <v>1072</v>
      </c>
      <c r="C1713">
        <v>24.92</v>
      </c>
    </row>
    <row r="1714" spans="1:3" x14ac:dyDescent="0.25">
      <c r="A1714">
        <v>23100985</v>
      </c>
      <c r="B1714" t="s">
        <v>1073</v>
      </c>
      <c r="C1714">
        <v>24.92</v>
      </c>
    </row>
    <row r="1715" spans="1:3" x14ac:dyDescent="0.25">
      <c r="A1715">
        <v>23100986</v>
      </c>
      <c r="B1715" t="s">
        <v>1074</v>
      </c>
      <c r="C1715">
        <v>23.6</v>
      </c>
    </row>
    <row r="1716" spans="1:3" x14ac:dyDescent="0.25">
      <c r="A1716">
        <v>23100987</v>
      </c>
      <c r="B1716" t="s">
        <v>6883</v>
      </c>
      <c r="C1716">
        <v>37.83</v>
      </c>
    </row>
    <row r="1717" spans="1:3" x14ac:dyDescent="0.25">
      <c r="A1717">
        <v>23100988</v>
      </c>
      <c r="B1717" t="s">
        <v>1075</v>
      </c>
      <c r="C1717">
        <v>124.17</v>
      </c>
    </row>
    <row r="1718" spans="1:3" x14ac:dyDescent="0.25">
      <c r="A1718">
        <v>23100989</v>
      </c>
      <c r="B1718" t="s">
        <v>1076</v>
      </c>
      <c r="C1718">
        <v>12.5</v>
      </c>
    </row>
    <row r="1719" spans="1:3" x14ac:dyDescent="0.25">
      <c r="A1719">
        <v>23100990</v>
      </c>
      <c r="B1719" t="s">
        <v>1077</v>
      </c>
      <c r="C1719">
        <v>10.3</v>
      </c>
    </row>
    <row r="1720" spans="1:3" x14ac:dyDescent="0.25">
      <c r="A1720">
        <v>23100995</v>
      </c>
      <c r="B1720" t="s">
        <v>1078</v>
      </c>
      <c r="C1720">
        <v>27.92</v>
      </c>
    </row>
    <row r="1721" spans="1:3" x14ac:dyDescent="0.25">
      <c r="A1721">
        <v>23100999</v>
      </c>
      <c r="B1721" t="s">
        <v>1079</v>
      </c>
      <c r="C1721">
        <v>28.25</v>
      </c>
    </row>
    <row r="1722" spans="1:3" x14ac:dyDescent="0.25">
      <c r="A1722">
        <v>23101043</v>
      </c>
      <c r="B1722" t="s">
        <v>1080</v>
      </c>
      <c r="C1722">
        <v>19.079999999999998</v>
      </c>
    </row>
    <row r="1723" spans="1:3" x14ac:dyDescent="0.25">
      <c r="A1723">
        <v>23101837</v>
      </c>
      <c r="B1723" t="s">
        <v>1081</v>
      </c>
      <c r="C1723">
        <v>249.17</v>
      </c>
    </row>
    <row r="1724" spans="1:3" x14ac:dyDescent="0.25">
      <c r="A1724">
        <v>23101838</v>
      </c>
      <c r="B1724" t="s">
        <v>1082</v>
      </c>
      <c r="C1724">
        <v>432.5</v>
      </c>
    </row>
    <row r="1725" spans="1:3" x14ac:dyDescent="0.25">
      <c r="A1725">
        <v>23101848</v>
      </c>
      <c r="B1725" t="s">
        <v>1083</v>
      </c>
      <c r="C1725">
        <v>8.25</v>
      </c>
    </row>
    <row r="1726" spans="1:3" x14ac:dyDescent="0.25">
      <c r="A1726">
        <v>23101849</v>
      </c>
      <c r="B1726" t="s">
        <v>1084</v>
      </c>
      <c r="C1726">
        <v>12.42</v>
      </c>
    </row>
    <row r="1727" spans="1:3" x14ac:dyDescent="0.25">
      <c r="A1727">
        <v>23102010</v>
      </c>
      <c r="B1727" t="s">
        <v>1085</v>
      </c>
      <c r="C1727">
        <v>41.58</v>
      </c>
    </row>
    <row r="1728" spans="1:3" x14ac:dyDescent="0.25">
      <c r="A1728">
        <v>23102199</v>
      </c>
      <c r="B1728" t="s">
        <v>1086</v>
      </c>
      <c r="C1728">
        <v>8.25</v>
      </c>
    </row>
    <row r="1729" spans="1:3" x14ac:dyDescent="0.25">
      <c r="A1729">
        <v>23102500</v>
      </c>
      <c r="B1729" t="s">
        <v>1087</v>
      </c>
      <c r="C1729">
        <v>207.5</v>
      </c>
    </row>
    <row r="1730" spans="1:3" x14ac:dyDescent="0.25">
      <c r="A1730">
        <v>23102839</v>
      </c>
      <c r="B1730" t="s">
        <v>1088</v>
      </c>
      <c r="C1730">
        <v>82.5</v>
      </c>
    </row>
    <row r="1731" spans="1:3" x14ac:dyDescent="0.25">
      <c r="A1731">
        <v>23102843</v>
      </c>
      <c r="B1731" t="s">
        <v>1089</v>
      </c>
      <c r="C1731">
        <v>8.92</v>
      </c>
    </row>
    <row r="1732" spans="1:3" x14ac:dyDescent="0.25">
      <c r="A1732">
        <v>23102851</v>
      </c>
      <c r="B1732" t="s">
        <v>1090</v>
      </c>
      <c r="C1732">
        <v>165.83</v>
      </c>
    </row>
    <row r="1733" spans="1:3" x14ac:dyDescent="0.25">
      <c r="A1733">
        <v>23102863</v>
      </c>
      <c r="B1733" t="s">
        <v>1091</v>
      </c>
      <c r="C1733">
        <v>1.55</v>
      </c>
    </row>
    <row r="1734" spans="1:3" x14ac:dyDescent="0.25">
      <c r="A1734">
        <v>23102864</v>
      </c>
      <c r="B1734" t="s">
        <v>1092</v>
      </c>
      <c r="C1734">
        <v>8.94</v>
      </c>
    </row>
    <row r="1735" spans="1:3" x14ac:dyDescent="0.25">
      <c r="A1735">
        <v>23102865</v>
      </c>
      <c r="B1735" t="s">
        <v>1093</v>
      </c>
      <c r="C1735">
        <v>11.67</v>
      </c>
    </row>
    <row r="1736" spans="1:3" x14ac:dyDescent="0.25">
      <c r="A1736">
        <v>23102878</v>
      </c>
      <c r="B1736" t="s">
        <v>1094</v>
      </c>
      <c r="C1736">
        <v>11.67</v>
      </c>
    </row>
    <row r="1737" spans="1:3" x14ac:dyDescent="0.25">
      <c r="A1737">
        <v>23102952</v>
      </c>
      <c r="B1737" t="s">
        <v>1095</v>
      </c>
      <c r="C1737">
        <v>5.75</v>
      </c>
    </row>
    <row r="1738" spans="1:3" x14ac:dyDescent="0.25">
      <c r="A1738">
        <v>23102955</v>
      </c>
      <c r="B1738" t="s">
        <v>1096</v>
      </c>
      <c r="C1738">
        <v>7.24</v>
      </c>
    </row>
    <row r="1739" spans="1:3" x14ac:dyDescent="0.25">
      <c r="A1739">
        <v>23103750</v>
      </c>
      <c r="B1739" t="s">
        <v>1097</v>
      </c>
      <c r="C1739">
        <v>74.17</v>
      </c>
    </row>
    <row r="1740" spans="1:3" x14ac:dyDescent="0.25">
      <c r="A1740">
        <v>23104050</v>
      </c>
      <c r="B1740" t="s">
        <v>1098</v>
      </c>
      <c r="C1740">
        <v>149.16999999999999</v>
      </c>
    </row>
    <row r="1741" spans="1:3" x14ac:dyDescent="0.25">
      <c r="A1741">
        <v>23104055</v>
      </c>
      <c r="B1741" t="s">
        <v>1099</v>
      </c>
      <c r="C1741">
        <v>149.16999999999999</v>
      </c>
    </row>
    <row r="1742" spans="1:3" x14ac:dyDescent="0.25">
      <c r="A1742">
        <v>23104060</v>
      </c>
      <c r="B1742" t="s">
        <v>1100</v>
      </c>
      <c r="C1742">
        <v>182.5</v>
      </c>
    </row>
    <row r="1743" spans="1:3" x14ac:dyDescent="0.25">
      <c r="A1743">
        <v>23104070</v>
      </c>
      <c r="B1743" t="s">
        <v>1101</v>
      </c>
      <c r="C1743">
        <v>115.83</v>
      </c>
    </row>
    <row r="1744" spans="1:3" x14ac:dyDescent="0.25">
      <c r="A1744">
        <v>23104556</v>
      </c>
      <c r="B1744" t="s">
        <v>1102</v>
      </c>
      <c r="C1744">
        <v>32.5</v>
      </c>
    </row>
    <row r="1745" spans="1:3" x14ac:dyDescent="0.25">
      <c r="A1745">
        <v>23105050</v>
      </c>
      <c r="B1745" t="s">
        <v>1103</v>
      </c>
      <c r="C1745">
        <v>65.83</v>
      </c>
    </row>
    <row r="1746" spans="1:3" x14ac:dyDescent="0.25">
      <c r="A1746">
        <v>23105051</v>
      </c>
      <c r="B1746" t="s">
        <v>1104</v>
      </c>
      <c r="C1746">
        <v>49.17</v>
      </c>
    </row>
    <row r="1747" spans="1:3" x14ac:dyDescent="0.25">
      <c r="A1747">
        <v>23105052</v>
      </c>
      <c r="B1747" t="s">
        <v>1105</v>
      </c>
      <c r="C1747">
        <v>65.83</v>
      </c>
    </row>
    <row r="1748" spans="1:3" x14ac:dyDescent="0.25">
      <c r="A1748">
        <v>23105053</v>
      </c>
      <c r="B1748" t="s">
        <v>1106</v>
      </c>
      <c r="C1748">
        <v>44.1</v>
      </c>
    </row>
    <row r="1749" spans="1:3" x14ac:dyDescent="0.25">
      <c r="A1749">
        <v>23105054</v>
      </c>
      <c r="B1749" t="s">
        <v>1107</v>
      </c>
      <c r="C1749">
        <v>37.83</v>
      </c>
    </row>
    <row r="1750" spans="1:3" x14ac:dyDescent="0.25">
      <c r="A1750">
        <v>23105055</v>
      </c>
      <c r="B1750" t="s">
        <v>1108</v>
      </c>
      <c r="C1750">
        <v>165.83</v>
      </c>
    </row>
    <row r="1751" spans="1:3" x14ac:dyDescent="0.25">
      <c r="A1751">
        <v>23105056</v>
      </c>
      <c r="B1751" t="s">
        <v>1109</v>
      </c>
      <c r="C1751">
        <v>12.5</v>
      </c>
    </row>
    <row r="1752" spans="1:3" x14ac:dyDescent="0.25">
      <c r="A1752">
        <v>23105057</v>
      </c>
      <c r="B1752" t="s">
        <v>1110</v>
      </c>
      <c r="C1752">
        <v>17.920000000000002</v>
      </c>
    </row>
    <row r="1753" spans="1:3" x14ac:dyDescent="0.25">
      <c r="A1753">
        <v>23105501</v>
      </c>
      <c r="B1753" t="s">
        <v>1111</v>
      </c>
      <c r="C1753">
        <v>182.5</v>
      </c>
    </row>
    <row r="1754" spans="1:3" x14ac:dyDescent="0.25">
      <c r="A1754">
        <v>23105502</v>
      </c>
      <c r="B1754" t="s">
        <v>1112</v>
      </c>
      <c r="C1754">
        <v>124.17</v>
      </c>
    </row>
    <row r="1755" spans="1:3" x14ac:dyDescent="0.25">
      <c r="A1755">
        <v>23105503</v>
      </c>
      <c r="B1755" t="s">
        <v>1113</v>
      </c>
      <c r="C1755">
        <v>87.5</v>
      </c>
    </row>
    <row r="1756" spans="1:3" x14ac:dyDescent="0.25">
      <c r="A1756">
        <v>23105504</v>
      </c>
      <c r="B1756" t="s">
        <v>1114</v>
      </c>
      <c r="C1756">
        <v>104.17</v>
      </c>
    </row>
    <row r="1757" spans="1:3" x14ac:dyDescent="0.25">
      <c r="A1757">
        <v>23105505</v>
      </c>
      <c r="B1757" t="s">
        <v>1115</v>
      </c>
      <c r="C1757">
        <v>40.83</v>
      </c>
    </row>
    <row r="1758" spans="1:3" x14ac:dyDescent="0.25">
      <c r="A1758">
        <v>23105511</v>
      </c>
      <c r="B1758" t="s">
        <v>1116</v>
      </c>
      <c r="C1758">
        <v>18.329999999999998</v>
      </c>
    </row>
    <row r="1759" spans="1:3" x14ac:dyDescent="0.25">
      <c r="A1759">
        <v>23105512</v>
      </c>
      <c r="B1759" t="s">
        <v>1117</v>
      </c>
      <c r="C1759">
        <v>20.83</v>
      </c>
    </row>
    <row r="1760" spans="1:3" x14ac:dyDescent="0.25">
      <c r="A1760">
        <v>23105513</v>
      </c>
      <c r="B1760" t="s">
        <v>6709</v>
      </c>
      <c r="C1760">
        <v>82.5</v>
      </c>
    </row>
    <row r="1761" spans="1:3" x14ac:dyDescent="0.25">
      <c r="A1761">
        <v>23105515</v>
      </c>
      <c r="B1761" t="s">
        <v>1118</v>
      </c>
      <c r="C1761">
        <v>20.75</v>
      </c>
    </row>
    <row r="1762" spans="1:3" x14ac:dyDescent="0.25">
      <c r="A1762">
        <v>23105516</v>
      </c>
      <c r="B1762" t="s">
        <v>1119</v>
      </c>
      <c r="C1762">
        <v>20.75</v>
      </c>
    </row>
    <row r="1763" spans="1:3" x14ac:dyDescent="0.25">
      <c r="A1763">
        <v>23105517</v>
      </c>
      <c r="B1763" t="s">
        <v>1120</v>
      </c>
      <c r="C1763">
        <v>20.75</v>
      </c>
    </row>
    <row r="1764" spans="1:3" x14ac:dyDescent="0.25">
      <c r="A1764">
        <v>23105518</v>
      </c>
      <c r="B1764" t="s">
        <v>6710</v>
      </c>
      <c r="C1764">
        <v>20.75</v>
      </c>
    </row>
    <row r="1765" spans="1:3" x14ac:dyDescent="0.25">
      <c r="A1765">
        <v>23105519</v>
      </c>
      <c r="B1765" t="s">
        <v>6711</v>
      </c>
      <c r="C1765">
        <v>20.75</v>
      </c>
    </row>
    <row r="1766" spans="1:3" x14ac:dyDescent="0.25">
      <c r="A1766">
        <v>23105520</v>
      </c>
      <c r="B1766" t="s">
        <v>6884</v>
      </c>
      <c r="C1766">
        <v>20.75</v>
      </c>
    </row>
    <row r="1767" spans="1:3" x14ac:dyDescent="0.25">
      <c r="A1767">
        <v>23105551</v>
      </c>
      <c r="B1767" t="s">
        <v>1121</v>
      </c>
      <c r="C1767">
        <v>20.74</v>
      </c>
    </row>
    <row r="1768" spans="1:3" x14ac:dyDescent="0.25">
      <c r="A1768">
        <v>23105570</v>
      </c>
      <c r="B1768" t="s">
        <v>1122</v>
      </c>
      <c r="C1768">
        <v>124.17</v>
      </c>
    </row>
    <row r="1769" spans="1:3" x14ac:dyDescent="0.25">
      <c r="A1769">
        <v>23105577</v>
      </c>
      <c r="B1769" t="s">
        <v>1123</v>
      </c>
      <c r="C1769">
        <v>91.58</v>
      </c>
    </row>
    <row r="1770" spans="1:3" x14ac:dyDescent="0.25">
      <c r="A1770">
        <v>23105588</v>
      </c>
      <c r="B1770" t="s">
        <v>1123</v>
      </c>
      <c r="C1770">
        <v>149.16999999999999</v>
      </c>
    </row>
    <row r="1771" spans="1:3" x14ac:dyDescent="0.25">
      <c r="A1771">
        <v>23105599</v>
      </c>
      <c r="B1771" t="s">
        <v>1124</v>
      </c>
      <c r="C1771">
        <v>224.17</v>
      </c>
    </row>
    <row r="1772" spans="1:3" x14ac:dyDescent="0.25">
      <c r="A1772">
        <v>23105650</v>
      </c>
      <c r="B1772" t="s">
        <v>1125</v>
      </c>
      <c r="C1772">
        <v>224.17</v>
      </c>
    </row>
    <row r="1773" spans="1:3" x14ac:dyDescent="0.25">
      <c r="A1773">
        <v>23105651</v>
      </c>
      <c r="B1773" t="s">
        <v>1126</v>
      </c>
      <c r="C1773">
        <v>249.17</v>
      </c>
    </row>
    <row r="1774" spans="1:3" x14ac:dyDescent="0.25">
      <c r="A1774">
        <v>23105652</v>
      </c>
      <c r="B1774" t="s">
        <v>1127</v>
      </c>
      <c r="C1774">
        <v>201.08</v>
      </c>
    </row>
    <row r="1775" spans="1:3" x14ac:dyDescent="0.25">
      <c r="A1775">
        <v>23105653</v>
      </c>
      <c r="B1775" t="s">
        <v>1128</v>
      </c>
      <c r="C1775">
        <v>107.5</v>
      </c>
    </row>
    <row r="1776" spans="1:3" x14ac:dyDescent="0.25">
      <c r="A1776">
        <v>23105654</v>
      </c>
      <c r="B1776" t="s">
        <v>6885</v>
      </c>
      <c r="C1776">
        <v>77.489999999999995</v>
      </c>
    </row>
    <row r="1777" spans="1:3" x14ac:dyDescent="0.25">
      <c r="A1777">
        <v>23105689</v>
      </c>
      <c r="B1777" t="s">
        <v>1129</v>
      </c>
      <c r="C1777">
        <v>4.4000000000000004</v>
      </c>
    </row>
    <row r="1778" spans="1:3" x14ac:dyDescent="0.25">
      <c r="A1778">
        <v>23105692</v>
      </c>
      <c r="B1778" t="s">
        <v>1130</v>
      </c>
      <c r="C1778">
        <v>4.72</v>
      </c>
    </row>
    <row r="1779" spans="1:3" x14ac:dyDescent="0.25">
      <c r="A1779">
        <v>23105696</v>
      </c>
      <c r="B1779" t="s">
        <v>1131</v>
      </c>
      <c r="C1779">
        <v>5.07</v>
      </c>
    </row>
    <row r="1780" spans="1:3" x14ac:dyDescent="0.25">
      <c r="A1780">
        <v>23105956</v>
      </c>
      <c r="B1780" t="s">
        <v>1132</v>
      </c>
      <c r="C1780">
        <v>7.73</v>
      </c>
    </row>
    <row r="1781" spans="1:3" x14ac:dyDescent="0.25">
      <c r="A1781">
        <v>23106055</v>
      </c>
      <c r="B1781" t="s">
        <v>1133</v>
      </c>
      <c r="C1781">
        <v>140.83000000000001</v>
      </c>
    </row>
    <row r="1782" spans="1:3" x14ac:dyDescent="0.25">
      <c r="A1782">
        <v>23106056</v>
      </c>
      <c r="B1782" t="s">
        <v>1134</v>
      </c>
      <c r="C1782">
        <v>256.67</v>
      </c>
    </row>
    <row r="1783" spans="1:3" x14ac:dyDescent="0.25">
      <c r="A1783">
        <v>23106057</v>
      </c>
      <c r="B1783" t="s">
        <v>1135</v>
      </c>
      <c r="C1783">
        <v>165.83</v>
      </c>
    </row>
    <row r="1784" spans="1:3" x14ac:dyDescent="0.25">
      <c r="A1784">
        <v>23106070</v>
      </c>
      <c r="B1784" t="s">
        <v>1136</v>
      </c>
      <c r="C1784">
        <v>132.5</v>
      </c>
    </row>
    <row r="1785" spans="1:3" x14ac:dyDescent="0.25">
      <c r="A1785">
        <v>23106077</v>
      </c>
      <c r="B1785" t="s">
        <v>1137</v>
      </c>
      <c r="C1785">
        <v>40.83</v>
      </c>
    </row>
    <row r="1786" spans="1:3" x14ac:dyDescent="0.25">
      <c r="A1786">
        <v>23106078</v>
      </c>
      <c r="B1786" t="s">
        <v>1138</v>
      </c>
      <c r="C1786">
        <v>40.83</v>
      </c>
    </row>
    <row r="1787" spans="1:3" x14ac:dyDescent="0.25">
      <c r="A1787">
        <v>23106080</v>
      </c>
      <c r="B1787" t="s">
        <v>1139</v>
      </c>
      <c r="C1787">
        <v>190.83</v>
      </c>
    </row>
    <row r="1788" spans="1:3" x14ac:dyDescent="0.25">
      <c r="A1788">
        <v>23106099</v>
      </c>
      <c r="B1788" t="s">
        <v>1140</v>
      </c>
      <c r="C1788">
        <v>90.83</v>
      </c>
    </row>
    <row r="1789" spans="1:3" x14ac:dyDescent="0.25">
      <c r="A1789">
        <v>23106142</v>
      </c>
      <c r="B1789" t="s">
        <v>1141</v>
      </c>
      <c r="C1789">
        <v>29.17</v>
      </c>
    </row>
    <row r="1790" spans="1:3" x14ac:dyDescent="0.25">
      <c r="A1790">
        <v>23106148</v>
      </c>
      <c r="B1790" t="s">
        <v>1142</v>
      </c>
      <c r="C1790">
        <v>12.5</v>
      </c>
    </row>
    <row r="1791" spans="1:3" x14ac:dyDescent="0.25">
      <c r="A1791">
        <v>23106859</v>
      </c>
      <c r="B1791" t="s">
        <v>1143</v>
      </c>
      <c r="C1791">
        <v>22.08</v>
      </c>
    </row>
    <row r="1792" spans="1:3" x14ac:dyDescent="0.25">
      <c r="A1792">
        <v>23106895</v>
      </c>
      <c r="B1792" t="s">
        <v>1144</v>
      </c>
      <c r="C1792">
        <v>10</v>
      </c>
    </row>
    <row r="1793" spans="1:3" x14ac:dyDescent="0.25">
      <c r="A1793">
        <v>23107070</v>
      </c>
      <c r="B1793" t="s">
        <v>1145</v>
      </c>
      <c r="C1793">
        <v>112.5</v>
      </c>
    </row>
    <row r="1794" spans="1:3" x14ac:dyDescent="0.25">
      <c r="A1794">
        <v>23107080</v>
      </c>
      <c r="B1794" t="s">
        <v>1146</v>
      </c>
      <c r="C1794">
        <v>124.17</v>
      </c>
    </row>
    <row r="1795" spans="1:3" x14ac:dyDescent="0.25">
      <c r="A1795">
        <v>23107895</v>
      </c>
      <c r="B1795" t="s">
        <v>1147</v>
      </c>
      <c r="C1795">
        <v>9.64</v>
      </c>
    </row>
    <row r="1796" spans="1:3" x14ac:dyDescent="0.25">
      <c r="A1796">
        <v>23108050</v>
      </c>
      <c r="B1796" t="s">
        <v>1148</v>
      </c>
      <c r="C1796">
        <v>62.5</v>
      </c>
    </row>
    <row r="1797" spans="1:3" x14ac:dyDescent="0.25">
      <c r="A1797">
        <v>23108051</v>
      </c>
      <c r="B1797" t="s">
        <v>7631</v>
      </c>
      <c r="C1797">
        <v>3.42</v>
      </c>
    </row>
    <row r="1798" spans="1:3" x14ac:dyDescent="0.25">
      <c r="A1798">
        <v>23108055</v>
      </c>
      <c r="B1798" t="s">
        <v>1149</v>
      </c>
      <c r="C1798">
        <v>6.67</v>
      </c>
    </row>
    <row r="1799" spans="1:3" x14ac:dyDescent="0.25">
      <c r="A1799">
        <v>23108056</v>
      </c>
      <c r="B1799" t="s">
        <v>1150</v>
      </c>
      <c r="C1799">
        <v>9.83</v>
      </c>
    </row>
    <row r="1800" spans="1:3" x14ac:dyDescent="0.25">
      <c r="A1800">
        <v>23108058</v>
      </c>
      <c r="B1800" t="s">
        <v>1151</v>
      </c>
      <c r="C1800">
        <v>4.08</v>
      </c>
    </row>
    <row r="1801" spans="1:3" x14ac:dyDescent="0.25">
      <c r="A1801">
        <v>23108561</v>
      </c>
      <c r="B1801" t="s">
        <v>1152</v>
      </c>
      <c r="C1801">
        <v>149.16999999999999</v>
      </c>
    </row>
    <row r="1802" spans="1:3" x14ac:dyDescent="0.25">
      <c r="A1802">
        <v>23108562</v>
      </c>
      <c r="B1802" t="s">
        <v>1153</v>
      </c>
      <c r="C1802">
        <v>140.83000000000001</v>
      </c>
    </row>
    <row r="1803" spans="1:3" x14ac:dyDescent="0.25">
      <c r="A1803">
        <v>23108563</v>
      </c>
      <c r="B1803" t="s">
        <v>6886</v>
      </c>
      <c r="C1803">
        <v>22.33</v>
      </c>
    </row>
    <row r="1804" spans="1:3" x14ac:dyDescent="0.25">
      <c r="A1804">
        <v>23108943</v>
      </c>
      <c r="B1804" t="s">
        <v>1154</v>
      </c>
      <c r="C1804">
        <v>7.5</v>
      </c>
    </row>
    <row r="1805" spans="1:3" x14ac:dyDescent="0.25">
      <c r="A1805">
        <v>23109020</v>
      </c>
      <c r="B1805" t="s">
        <v>1155</v>
      </c>
      <c r="C1805">
        <v>107.5</v>
      </c>
    </row>
    <row r="1806" spans="1:3" x14ac:dyDescent="0.25">
      <c r="A1806">
        <v>23109028</v>
      </c>
      <c r="B1806" t="s">
        <v>1156</v>
      </c>
      <c r="C1806">
        <v>57.5</v>
      </c>
    </row>
    <row r="1807" spans="1:3" x14ac:dyDescent="0.25">
      <c r="A1807">
        <v>23109050</v>
      </c>
      <c r="B1807" t="s">
        <v>1157</v>
      </c>
      <c r="C1807">
        <v>11.67</v>
      </c>
    </row>
    <row r="1808" spans="1:3" x14ac:dyDescent="0.25">
      <c r="A1808">
        <v>23109088</v>
      </c>
      <c r="B1808" t="s">
        <v>1158</v>
      </c>
      <c r="C1808">
        <v>206.67</v>
      </c>
    </row>
    <row r="1809" spans="1:3" x14ac:dyDescent="0.25">
      <c r="A1809">
        <v>23109555</v>
      </c>
      <c r="B1809" t="s">
        <v>1159</v>
      </c>
      <c r="C1809">
        <v>20.75</v>
      </c>
    </row>
    <row r="1810" spans="1:3" x14ac:dyDescent="0.25">
      <c r="A1810">
        <v>23109645</v>
      </c>
      <c r="B1810" t="s">
        <v>1160</v>
      </c>
      <c r="C1810">
        <v>5.82</v>
      </c>
    </row>
    <row r="1811" spans="1:3" x14ac:dyDescent="0.25">
      <c r="A1811">
        <v>23109646</v>
      </c>
      <c r="B1811" t="s">
        <v>1161</v>
      </c>
      <c r="C1811">
        <v>6.62</v>
      </c>
    </row>
    <row r="1812" spans="1:3" x14ac:dyDescent="0.25">
      <c r="A1812">
        <v>23109647</v>
      </c>
      <c r="B1812" t="s">
        <v>1162</v>
      </c>
      <c r="C1812">
        <v>9.5</v>
      </c>
    </row>
    <row r="1813" spans="1:3" x14ac:dyDescent="0.25">
      <c r="A1813">
        <v>23109652</v>
      </c>
      <c r="B1813" t="s">
        <v>1163</v>
      </c>
      <c r="C1813">
        <v>16.579999999999998</v>
      </c>
    </row>
    <row r="1814" spans="1:3" x14ac:dyDescent="0.25">
      <c r="A1814">
        <v>23109655</v>
      </c>
      <c r="B1814" t="s">
        <v>1164</v>
      </c>
      <c r="C1814">
        <v>10.75</v>
      </c>
    </row>
    <row r="1815" spans="1:3" x14ac:dyDescent="0.25">
      <c r="A1815">
        <v>23109657</v>
      </c>
      <c r="B1815" t="s">
        <v>1165</v>
      </c>
      <c r="C1815">
        <v>11.58</v>
      </c>
    </row>
    <row r="1816" spans="1:3" x14ac:dyDescent="0.25">
      <c r="A1816">
        <v>23109658</v>
      </c>
      <c r="B1816" t="s">
        <v>1166</v>
      </c>
      <c r="C1816">
        <v>16.579999999999998</v>
      </c>
    </row>
    <row r="1817" spans="1:3" x14ac:dyDescent="0.25">
      <c r="A1817">
        <v>23109659</v>
      </c>
      <c r="B1817" t="s">
        <v>1167</v>
      </c>
      <c r="C1817">
        <v>11.58</v>
      </c>
    </row>
    <row r="1818" spans="1:3" x14ac:dyDescent="0.25">
      <c r="A1818">
        <v>23109660</v>
      </c>
      <c r="B1818" t="s">
        <v>1168</v>
      </c>
      <c r="C1818">
        <v>21.53</v>
      </c>
    </row>
    <row r="1819" spans="1:3" x14ac:dyDescent="0.25">
      <c r="A1819">
        <v>23109665</v>
      </c>
      <c r="B1819" t="s">
        <v>1169</v>
      </c>
      <c r="C1819">
        <v>14.08</v>
      </c>
    </row>
    <row r="1820" spans="1:3" x14ac:dyDescent="0.25">
      <c r="A1820">
        <v>23109666</v>
      </c>
      <c r="B1820" t="s">
        <v>1170</v>
      </c>
      <c r="C1820">
        <v>28.5</v>
      </c>
    </row>
    <row r="1821" spans="1:3" x14ac:dyDescent="0.25">
      <c r="A1821">
        <v>23109670</v>
      </c>
      <c r="B1821" t="s">
        <v>1171</v>
      </c>
      <c r="C1821">
        <v>8.25</v>
      </c>
    </row>
    <row r="1822" spans="1:3" x14ac:dyDescent="0.25">
      <c r="A1822">
        <v>23109671</v>
      </c>
      <c r="B1822" t="s">
        <v>1172</v>
      </c>
      <c r="C1822">
        <v>10</v>
      </c>
    </row>
    <row r="1823" spans="1:3" x14ac:dyDescent="0.25">
      <c r="A1823">
        <v>23109672</v>
      </c>
      <c r="B1823" t="s">
        <v>1173</v>
      </c>
      <c r="C1823">
        <v>8.25</v>
      </c>
    </row>
    <row r="1824" spans="1:3" x14ac:dyDescent="0.25">
      <c r="A1824">
        <v>23109673</v>
      </c>
      <c r="B1824" t="s">
        <v>1174</v>
      </c>
      <c r="C1824">
        <v>12.5</v>
      </c>
    </row>
    <row r="1825" spans="1:3" x14ac:dyDescent="0.25">
      <c r="A1825">
        <v>23109675</v>
      </c>
      <c r="B1825" t="s">
        <v>1175</v>
      </c>
      <c r="C1825">
        <v>16.579999999999998</v>
      </c>
    </row>
    <row r="1826" spans="1:3" x14ac:dyDescent="0.25">
      <c r="A1826">
        <v>23109676</v>
      </c>
      <c r="B1826" t="s">
        <v>1176</v>
      </c>
      <c r="C1826">
        <v>4.88</v>
      </c>
    </row>
    <row r="1827" spans="1:3" x14ac:dyDescent="0.25">
      <c r="A1827">
        <v>23109677</v>
      </c>
      <c r="B1827" t="s">
        <v>1177</v>
      </c>
      <c r="C1827">
        <v>32.17</v>
      </c>
    </row>
    <row r="1828" spans="1:3" x14ac:dyDescent="0.25">
      <c r="A1828">
        <v>23109680</v>
      </c>
      <c r="B1828" t="s">
        <v>1178</v>
      </c>
      <c r="C1828">
        <v>20.83</v>
      </c>
    </row>
    <row r="1829" spans="1:3" x14ac:dyDescent="0.25">
      <c r="A1829">
        <v>23109685</v>
      </c>
      <c r="B1829" t="s">
        <v>1179</v>
      </c>
      <c r="C1829">
        <v>8.25</v>
      </c>
    </row>
    <row r="1830" spans="1:3" x14ac:dyDescent="0.25">
      <c r="A1830">
        <v>23109686</v>
      </c>
      <c r="B1830" t="s">
        <v>1180</v>
      </c>
      <c r="C1830">
        <v>11.59</v>
      </c>
    </row>
    <row r="1831" spans="1:3" x14ac:dyDescent="0.25">
      <c r="A1831">
        <v>23109687</v>
      </c>
      <c r="B1831" t="s">
        <v>1181</v>
      </c>
      <c r="C1831">
        <v>15.83</v>
      </c>
    </row>
    <row r="1832" spans="1:3" x14ac:dyDescent="0.25">
      <c r="A1832">
        <v>23109688</v>
      </c>
      <c r="B1832" t="s">
        <v>1182</v>
      </c>
      <c r="C1832">
        <v>15.83</v>
      </c>
    </row>
    <row r="1833" spans="1:3" x14ac:dyDescent="0.25">
      <c r="A1833">
        <v>23109689</v>
      </c>
      <c r="B1833" t="s">
        <v>1183</v>
      </c>
      <c r="C1833">
        <v>6.84</v>
      </c>
    </row>
    <row r="1834" spans="1:3" x14ac:dyDescent="0.25">
      <c r="A1834">
        <v>23109690</v>
      </c>
      <c r="B1834" t="s">
        <v>1184</v>
      </c>
      <c r="C1834">
        <v>5</v>
      </c>
    </row>
    <row r="1835" spans="1:3" x14ac:dyDescent="0.25">
      <c r="A1835">
        <v>23109691</v>
      </c>
      <c r="B1835" t="s">
        <v>1185</v>
      </c>
      <c r="C1835">
        <v>5.83</v>
      </c>
    </row>
    <row r="1836" spans="1:3" x14ac:dyDescent="0.25">
      <c r="A1836">
        <v>23109692</v>
      </c>
      <c r="B1836" t="s">
        <v>1186</v>
      </c>
      <c r="C1836">
        <v>9.9600000000000009</v>
      </c>
    </row>
    <row r="1837" spans="1:3" x14ac:dyDescent="0.25">
      <c r="A1837">
        <v>23109693</v>
      </c>
      <c r="B1837" t="s">
        <v>1187</v>
      </c>
      <c r="C1837">
        <v>40.83</v>
      </c>
    </row>
    <row r="1838" spans="1:3" x14ac:dyDescent="0.25">
      <c r="A1838">
        <v>23109694</v>
      </c>
      <c r="B1838" t="s">
        <v>1188</v>
      </c>
      <c r="C1838">
        <v>40.83</v>
      </c>
    </row>
    <row r="1839" spans="1:3" x14ac:dyDescent="0.25">
      <c r="A1839">
        <v>23109695</v>
      </c>
      <c r="B1839" t="s">
        <v>1189</v>
      </c>
      <c r="C1839">
        <v>40.83</v>
      </c>
    </row>
    <row r="1840" spans="1:3" x14ac:dyDescent="0.25">
      <c r="A1840">
        <v>23109696</v>
      </c>
      <c r="B1840" t="s">
        <v>1190</v>
      </c>
      <c r="C1840">
        <v>95.67</v>
      </c>
    </row>
    <row r="1841" spans="1:3" x14ac:dyDescent="0.25">
      <c r="A1841">
        <v>23109697</v>
      </c>
      <c r="B1841" t="s">
        <v>1191</v>
      </c>
      <c r="C1841">
        <v>107.42</v>
      </c>
    </row>
    <row r="1842" spans="1:3" x14ac:dyDescent="0.25">
      <c r="A1842">
        <v>23109698</v>
      </c>
      <c r="B1842" t="s">
        <v>1192</v>
      </c>
      <c r="C1842">
        <v>177.25</v>
      </c>
    </row>
    <row r="1843" spans="1:3" x14ac:dyDescent="0.25">
      <c r="A1843">
        <v>23109699</v>
      </c>
      <c r="B1843" t="s">
        <v>1193</v>
      </c>
      <c r="C1843">
        <v>180.92</v>
      </c>
    </row>
    <row r="1844" spans="1:3" x14ac:dyDescent="0.25">
      <c r="A1844">
        <v>23109700</v>
      </c>
      <c r="B1844" t="s">
        <v>1194</v>
      </c>
      <c r="C1844">
        <v>326.33</v>
      </c>
    </row>
    <row r="1845" spans="1:3" x14ac:dyDescent="0.25">
      <c r="A1845">
        <v>23109701</v>
      </c>
      <c r="B1845" t="s">
        <v>1195</v>
      </c>
      <c r="C1845">
        <v>255.25</v>
      </c>
    </row>
    <row r="1846" spans="1:3" x14ac:dyDescent="0.25">
      <c r="A1846">
        <v>23109750</v>
      </c>
      <c r="B1846" t="s">
        <v>1196</v>
      </c>
      <c r="C1846">
        <v>11.38</v>
      </c>
    </row>
    <row r="1847" spans="1:3" x14ac:dyDescent="0.25">
      <c r="A1847">
        <v>23109752</v>
      </c>
      <c r="B1847" t="s">
        <v>1197</v>
      </c>
      <c r="C1847">
        <v>24.8</v>
      </c>
    </row>
    <row r="1848" spans="1:3" x14ac:dyDescent="0.25">
      <c r="A1848">
        <v>23109756</v>
      </c>
      <c r="B1848" t="s">
        <v>1198</v>
      </c>
      <c r="C1848">
        <v>16.27</v>
      </c>
    </row>
    <row r="1849" spans="1:3" x14ac:dyDescent="0.25">
      <c r="A1849">
        <v>23109760</v>
      </c>
      <c r="B1849" t="s">
        <v>1199</v>
      </c>
      <c r="C1849">
        <v>12.5</v>
      </c>
    </row>
    <row r="1850" spans="1:3" x14ac:dyDescent="0.25">
      <c r="A1850">
        <v>23109765</v>
      </c>
      <c r="B1850" t="s">
        <v>1200</v>
      </c>
      <c r="C1850">
        <v>25.99</v>
      </c>
    </row>
    <row r="1851" spans="1:3" x14ac:dyDescent="0.25">
      <c r="A1851">
        <v>23109766</v>
      </c>
      <c r="B1851" t="s">
        <v>7632</v>
      </c>
      <c r="C1851">
        <v>4.46</v>
      </c>
    </row>
    <row r="1852" spans="1:3" x14ac:dyDescent="0.25">
      <c r="A1852">
        <v>23109770</v>
      </c>
      <c r="B1852" t="s">
        <v>1201</v>
      </c>
      <c r="C1852">
        <v>41.15</v>
      </c>
    </row>
    <row r="1853" spans="1:3" x14ac:dyDescent="0.25">
      <c r="A1853">
        <v>23109775</v>
      </c>
      <c r="B1853" t="s">
        <v>1202</v>
      </c>
      <c r="C1853">
        <v>43.17</v>
      </c>
    </row>
    <row r="1854" spans="1:3" x14ac:dyDescent="0.25">
      <c r="A1854">
        <v>23109778</v>
      </c>
      <c r="B1854" t="s">
        <v>1203</v>
      </c>
      <c r="C1854">
        <v>8.42</v>
      </c>
    </row>
    <row r="1855" spans="1:3" x14ac:dyDescent="0.25">
      <c r="A1855">
        <v>23109780</v>
      </c>
      <c r="B1855" t="s">
        <v>1204</v>
      </c>
      <c r="C1855">
        <v>13.25</v>
      </c>
    </row>
    <row r="1856" spans="1:3" x14ac:dyDescent="0.25">
      <c r="A1856">
        <v>23109789</v>
      </c>
      <c r="B1856" t="s">
        <v>1205</v>
      </c>
      <c r="C1856">
        <v>12.88</v>
      </c>
    </row>
    <row r="1857" spans="1:3" x14ac:dyDescent="0.25">
      <c r="A1857">
        <v>23109790</v>
      </c>
      <c r="B1857" t="s">
        <v>7633</v>
      </c>
      <c r="C1857">
        <v>30.58</v>
      </c>
    </row>
    <row r="1858" spans="1:3" x14ac:dyDescent="0.25">
      <c r="A1858">
        <v>23109850</v>
      </c>
      <c r="B1858" t="s">
        <v>1206</v>
      </c>
      <c r="C1858">
        <v>12.5</v>
      </c>
    </row>
    <row r="1859" spans="1:3" x14ac:dyDescent="0.25">
      <c r="A1859">
        <v>23109851</v>
      </c>
      <c r="B1859" t="s">
        <v>7634</v>
      </c>
      <c r="C1859">
        <v>19.25</v>
      </c>
    </row>
    <row r="1860" spans="1:3" x14ac:dyDescent="0.25">
      <c r="A1860">
        <v>23109895</v>
      </c>
      <c r="B1860" t="s">
        <v>1207</v>
      </c>
      <c r="C1860">
        <v>45</v>
      </c>
    </row>
    <row r="1861" spans="1:3" x14ac:dyDescent="0.25">
      <c r="A1861">
        <v>23109898</v>
      </c>
      <c r="B1861" t="s">
        <v>1208</v>
      </c>
      <c r="C1861">
        <v>6.32</v>
      </c>
    </row>
    <row r="1862" spans="1:3" x14ac:dyDescent="0.25">
      <c r="A1862">
        <v>23109899</v>
      </c>
      <c r="B1862" t="s">
        <v>1209</v>
      </c>
      <c r="C1862">
        <v>14.26</v>
      </c>
    </row>
    <row r="1863" spans="1:3" x14ac:dyDescent="0.25">
      <c r="A1863">
        <v>23200859</v>
      </c>
      <c r="B1863" t="s">
        <v>1210</v>
      </c>
      <c r="C1863">
        <v>82.5</v>
      </c>
    </row>
    <row r="1864" spans="1:3" x14ac:dyDescent="0.25">
      <c r="A1864">
        <v>23200860</v>
      </c>
      <c r="B1864" t="s">
        <v>1211</v>
      </c>
      <c r="C1864">
        <v>41.58</v>
      </c>
    </row>
    <row r="1865" spans="1:3" x14ac:dyDescent="0.25">
      <c r="A1865">
        <v>23200861</v>
      </c>
      <c r="B1865" t="s">
        <v>1212</v>
      </c>
      <c r="C1865">
        <v>499.17</v>
      </c>
    </row>
    <row r="1866" spans="1:3" x14ac:dyDescent="0.25">
      <c r="A1866">
        <v>23200862</v>
      </c>
      <c r="B1866" t="s">
        <v>1213</v>
      </c>
      <c r="C1866">
        <v>118.58</v>
      </c>
    </row>
    <row r="1867" spans="1:3" x14ac:dyDescent="0.25">
      <c r="A1867">
        <v>23200863</v>
      </c>
      <c r="B1867" t="s">
        <v>1214</v>
      </c>
      <c r="C1867">
        <v>32.5</v>
      </c>
    </row>
    <row r="1868" spans="1:3" x14ac:dyDescent="0.25">
      <c r="A1868">
        <v>23200864</v>
      </c>
      <c r="B1868" t="s">
        <v>1215</v>
      </c>
      <c r="C1868">
        <v>51.92</v>
      </c>
    </row>
    <row r="1869" spans="1:3" x14ac:dyDescent="0.25">
      <c r="A1869">
        <v>23200865</v>
      </c>
      <c r="B1869" t="s">
        <v>1216</v>
      </c>
      <c r="C1869">
        <v>124.17</v>
      </c>
    </row>
    <row r="1870" spans="1:3" x14ac:dyDescent="0.25">
      <c r="A1870">
        <v>23200866</v>
      </c>
      <c r="B1870" t="s">
        <v>1217</v>
      </c>
      <c r="C1870">
        <v>50.25</v>
      </c>
    </row>
    <row r="1871" spans="1:3" x14ac:dyDescent="0.25">
      <c r="A1871">
        <v>23200867</v>
      </c>
      <c r="B1871" t="s">
        <v>1218</v>
      </c>
      <c r="C1871">
        <v>349.17</v>
      </c>
    </row>
    <row r="1872" spans="1:3" x14ac:dyDescent="0.25">
      <c r="A1872">
        <v>23200868</v>
      </c>
      <c r="B1872" t="s">
        <v>1219</v>
      </c>
      <c r="C1872">
        <v>65.83</v>
      </c>
    </row>
    <row r="1873" spans="1:3" x14ac:dyDescent="0.25">
      <c r="A1873">
        <v>23200869</v>
      </c>
      <c r="B1873" t="s">
        <v>1220</v>
      </c>
      <c r="C1873">
        <v>132.5</v>
      </c>
    </row>
    <row r="1874" spans="1:3" x14ac:dyDescent="0.25">
      <c r="A1874">
        <v>23200870</v>
      </c>
      <c r="B1874" t="s">
        <v>1221</v>
      </c>
      <c r="C1874">
        <v>4.99</v>
      </c>
    </row>
    <row r="1875" spans="1:3" x14ac:dyDescent="0.25">
      <c r="A1875">
        <v>23200871</v>
      </c>
      <c r="B1875" t="s">
        <v>1222</v>
      </c>
      <c r="C1875">
        <v>26</v>
      </c>
    </row>
    <row r="1876" spans="1:3" x14ac:dyDescent="0.25">
      <c r="A1876">
        <v>23200875</v>
      </c>
      <c r="B1876" t="s">
        <v>1223</v>
      </c>
      <c r="C1876">
        <v>874.17</v>
      </c>
    </row>
    <row r="1877" spans="1:3" x14ac:dyDescent="0.25">
      <c r="A1877">
        <v>23200877</v>
      </c>
      <c r="B1877" t="s">
        <v>1224</v>
      </c>
      <c r="C1877">
        <v>101.5</v>
      </c>
    </row>
    <row r="1878" spans="1:3" x14ac:dyDescent="0.25">
      <c r="A1878">
        <v>23200879</v>
      </c>
      <c r="B1878" t="s">
        <v>1225</v>
      </c>
      <c r="C1878">
        <v>165.83</v>
      </c>
    </row>
    <row r="1879" spans="1:3" x14ac:dyDescent="0.25">
      <c r="A1879">
        <v>23200880</v>
      </c>
      <c r="B1879" t="s">
        <v>1226</v>
      </c>
      <c r="C1879">
        <v>49.17</v>
      </c>
    </row>
    <row r="1880" spans="1:3" x14ac:dyDescent="0.25">
      <c r="A1880">
        <v>23200885</v>
      </c>
      <c r="B1880" t="s">
        <v>1227</v>
      </c>
      <c r="C1880">
        <v>80.75</v>
      </c>
    </row>
    <row r="1881" spans="1:3" x14ac:dyDescent="0.25">
      <c r="A1881">
        <v>23200888</v>
      </c>
      <c r="B1881" t="s">
        <v>1228</v>
      </c>
      <c r="C1881">
        <v>92.08</v>
      </c>
    </row>
    <row r="1882" spans="1:3" x14ac:dyDescent="0.25">
      <c r="A1882">
        <v>23200889</v>
      </c>
      <c r="B1882" t="s">
        <v>1229</v>
      </c>
      <c r="C1882">
        <v>81.83</v>
      </c>
    </row>
    <row r="1883" spans="1:3" x14ac:dyDescent="0.25">
      <c r="A1883">
        <v>23200890</v>
      </c>
      <c r="B1883" t="s">
        <v>1230</v>
      </c>
      <c r="C1883">
        <v>91.17</v>
      </c>
    </row>
    <row r="1884" spans="1:3" x14ac:dyDescent="0.25">
      <c r="A1884">
        <v>23200891</v>
      </c>
      <c r="B1884" t="s">
        <v>1231</v>
      </c>
      <c r="C1884">
        <v>81</v>
      </c>
    </row>
    <row r="1885" spans="1:3" x14ac:dyDescent="0.25">
      <c r="A1885">
        <v>23200892</v>
      </c>
      <c r="B1885" t="s">
        <v>1232</v>
      </c>
      <c r="C1885">
        <v>7.5</v>
      </c>
    </row>
    <row r="1886" spans="1:3" x14ac:dyDescent="0.25">
      <c r="A1886">
        <v>23200893</v>
      </c>
      <c r="B1886" t="s">
        <v>1233</v>
      </c>
      <c r="C1886">
        <v>193.75</v>
      </c>
    </row>
    <row r="1887" spans="1:3" x14ac:dyDescent="0.25">
      <c r="A1887">
        <v>23200895</v>
      </c>
      <c r="B1887" t="s">
        <v>1234</v>
      </c>
      <c r="C1887">
        <v>2.08</v>
      </c>
    </row>
    <row r="1888" spans="1:3" x14ac:dyDescent="0.25">
      <c r="A1888">
        <v>23200975</v>
      </c>
      <c r="B1888" t="s">
        <v>1235</v>
      </c>
      <c r="C1888">
        <v>999.17</v>
      </c>
    </row>
    <row r="1889" spans="1:3" x14ac:dyDescent="0.25">
      <c r="A1889">
        <v>23201050</v>
      </c>
      <c r="B1889" t="s">
        <v>1236</v>
      </c>
      <c r="C1889">
        <v>57.5</v>
      </c>
    </row>
    <row r="1890" spans="1:3" x14ac:dyDescent="0.25">
      <c r="A1890">
        <v>23201051</v>
      </c>
      <c r="B1890" t="s">
        <v>1237</v>
      </c>
      <c r="C1890">
        <v>65.83</v>
      </c>
    </row>
    <row r="1891" spans="1:3" x14ac:dyDescent="0.25">
      <c r="A1891">
        <v>23201052</v>
      </c>
      <c r="B1891" t="s">
        <v>1238</v>
      </c>
      <c r="C1891">
        <v>207.5</v>
      </c>
    </row>
    <row r="1892" spans="1:3" x14ac:dyDescent="0.25">
      <c r="A1892">
        <v>23201053</v>
      </c>
      <c r="B1892" t="s">
        <v>1239</v>
      </c>
      <c r="C1892">
        <v>215.83</v>
      </c>
    </row>
    <row r="1893" spans="1:3" x14ac:dyDescent="0.25">
      <c r="A1893">
        <v>23201054</v>
      </c>
      <c r="B1893" t="s">
        <v>6516</v>
      </c>
      <c r="C1893">
        <v>1874.17</v>
      </c>
    </row>
    <row r="1894" spans="1:3" x14ac:dyDescent="0.25">
      <c r="A1894">
        <v>23201072</v>
      </c>
      <c r="B1894" t="s">
        <v>1240</v>
      </c>
      <c r="C1894">
        <v>57.5</v>
      </c>
    </row>
    <row r="1895" spans="1:3" x14ac:dyDescent="0.25">
      <c r="A1895">
        <v>23303520</v>
      </c>
      <c r="B1895" t="s">
        <v>1241</v>
      </c>
      <c r="C1895">
        <v>62.5</v>
      </c>
    </row>
    <row r="1896" spans="1:3" x14ac:dyDescent="0.25">
      <c r="A1896">
        <v>23303525</v>
      </c>
      <c r="B1896" t="s">
        <v>1242</v>
      </c>
      <c r="C1896">
        <v>70.83</v>
      </c>
    </row>
    <row r="1897" spans="1:3" x14ac:dyDescent="0.25">
      <c r="A1897">
        <v>23303530</v>
      </c>
      <c r="B1897" t="s">
        <v>1243</v>
      </c>
      <c r="C1897">
        <v>79.17</v>
      </c>
    </row>
    <row r="1898" spans="1:3" x14ac:dyDescent="0.25">
      <c r="A1898">
        <v>23306705</v>
      </c>
      <c r="B1898" t="s">
        <v>1244</v>
      </c>
      <c r="C1898">
        <v>0.92</v>
      </c>
    </row>
    <row r="1899" spans="1:3" x14ac:dyDescent="0.25">
      <c r="A1899">
        <v>23306706</v>
      </c>
      <c r="B1899" t="s">
        <v>1245</v>
      </c>
      <c r="C1899">
        <v>0.92</v>
      </c>
    </row>
    <row r="1900" spans="1:3" x14ac:dyDescent="0.25">
      <c r="A1900">
        <v>23306707</v>
      </c>
      <c r="B1900" t="s">
        <v>1246</v>
      </c>
      <c r="C1900">
        <v>0.92</v>
      </c>
    </row>
    <row r="1901" spans="1:3" x14ac:dyDescent="0.25">
      <c r="A1901">
        <v>23306709</v>
      </c>
      <c r="B1901" t="s">
        <v>1247</v>
      </c>
      <c r="C1901">
        <v>0.68</v>
      </c>
    </row>
    <row r="1902" spans="1:3" x14ac:dyDescent="0.25">
      <c r="A1902">
        <v>23306710</v>
      </c>
      <c r="B1902" t="s">
        <v>1248</v>
      </c>
      <c r="C1902">
        <v>0.92</v>
      </c>
    </row>
    <row r="1903" spans="1:3" x14ac:dyDescent="0.25">
      <c r="A1903">
        <v>23306711</v>
      </c>
      <c r="B1903" t="s">
        <v>1249</v>
      </c>
      <c r="C1903">
        <v>0.92</v>
      </c>
    </row>
    <row r="1904" spans="1:3" x14ac:dyDescent="0.25">
      <c r="A1904">
        <v>23307733</v>
      </c>
      <c r="B1904" t="s">
        <v>1250</v>
      </c>
      <c r="C1904">
        <v>30.58</v>
      </c>
    </row>
    <row r="1905" spans="1:3" x14ac:dyDescent="0.25">
      <c r="A1905">
        <v>23307734</v>
      </c>
      <c r="B1905" t="s">
        <v>1251</v>
      </c>
      <c r="C1905">
        <v>38.33</v>
      </c>
    </row>
    <row r="1906" spans="1:3" x14ac:dyDescent="0.25">
      <c r="A1906">
        <v>23308520</v>
      </c>
      <c r="B1906" t="s">
        <v>1252</v>
      </c>
      <c r="C1906">
        <v>57.5</v>
      </c>
    </row>
    <row r="1907" spans="1:3" x14ac:dyDescent="0.25">
      <c r="A1907">
        <v>23308525</v>
      </c>
      <c r="B1907" t="s">
        <v>1253</v>
      </c>
      <c r="C1907">
        <v>65.83</v>
      </c>
    </row>
    <row r="1908" spans="1:3" x14ac:dyDescent="0.25">
      <c r="A1908">
        <v>23308530</v>
      </c>
      <c r="B1908" t="s">
        <v>1254</v>
      </c>
      <c r="C1908">
        <v>74.17</v>
      </c>
    </row>
    <row r="1909" spans="1:3" x14ac:dyDescent="0.25">
      <c r="A1909">
        <v>23308550</v>
      </c>
      <c r="B1909" t="s">
        <v>1255</v>
      </c>
      <c r="C1909">
        <v>62.5</v>
      </c>
    </row>
    <row r="1910" spans="1:3" x14ac:dyDescent="0.25">
      <c r="A1910">
        <v>23308551</v>
      </c>
      <c r="B1910" t="s">
        <v>1256</v>
      </c>
      <c r="C1910">
        <v>65.83</v>
      </c>
    </row>
    <row r="1911" spans="1:3" x14ac:dyDescent="0.25">
      <c r="A1911">
        <v>23308552</v>
      </c>
      <c r="B1911" t="s">
        <v>1257</v>
      </c>
      <c r="C1911">
        <v>70.83</v>
      </c>
    </row>
    <row r="1912" spans="1:3" x14ac:dyDescent="0.25">
      <c r="A1912">
        <v>23308560</v>
      </c>
      <c r="B1912" t="s">
        <v>1258</v>
      </c>
      <c r="C1912">
        <v>65.83</v>
      </c>
    </row>
    <row r="1913" spans="1:3" x14ac:dyDescent="0.25">
      <c r="A1913">
        <v>23308561</v>
      </c>
      <c r="B1913" t="s">
        <v>1259</v>
      </c>
      <c r="C1913">
        <v>70.83</v>
      </c>
    </row>
    <row r="1914" spans="1:3" x14ac:dyDescent="0.25">
      <c r="A1914">
        <v>23308562</v>
      </c>
      <c r="B1914" t="s">
        <v>1260</v>
      </c>
      <c r="C1914">
        <v>74.17</v>
      </c>
    </row>
    <row r="1915" spans="1:3" x14ac:dyDescent="0.25">
      <c r="A1915">
        <v>23308590</v>
      </c>
      <c r="B1915" t="s">
        <v>1261</v>
      </c>
      <c r="C1915">
        <v>0</v>
      </c>
    </row>
    <row r="1916" spans="1:3" x14ac:dyDescent="0.25">
      <c r="A1916">
        <v>23315000</v>
      </c>
      <c r="B1916" t="s">
        <v>1262</v>
      </c>
      <c r="C1916">
        <v>215.83</v>
      </c>
    </row>
    <row r="1917" spans="1:3" x14ac:dyDescent="0.25">
      <c r="A1917">
        <v>23315030</v>
      </c>
      <c r="B1917" t="s">
        <v>1263</v>
      </c>
      <c r="C1917">
        <v>86.5</v>
      </c>
    </row>
    <row r="1918" spans="1:3" x14ac:dyDescent="0.25">
      <c r="A1918">
        <v>24000916</v>
      </c>
      <c r="B1918" t="s">
        <v>1264</v>
      </c>
      <c r="C1918">
        <v>14.08</v>
      </c>
    </row>
    <row r="1919" spans="1:3" x14ac:dyDescent="0.25">
      <c r="A1919">
        <v>24000917</v>
      </c>
      <c r="B1919" t="s">
        <v>1265</v>
      </c>
      <c r="C1919">
        <v>10.75</v>
      </c>
    </row>
    <row r="1920" spans="1:3" x14ac:dyDescent="0.25">
      <c r="A1920">
        <v>24000918</v>
      </c>
      <c r="B1920" t="s">
        <v>1266</v>
      </c>
      <c r="C1920">
        <v>10.75</v>
      </c>
    </row>
    <row r="1921" spans="1:3" x14ac:dyDescent="0.25">
      <c r="A1921">
        <v>24000919</v>
      </c>
      <c r="B1921" t="s">
        <v>1267</v>
      </c>
      <c r="C1921">
        <v>14.92</v>
      </c>
    </row>
    <row r="1922" spans="1:3" x14ac:dyDescent="0.25">
      <c r="A1922">
        <v>24000920</v>
      </c>
      <c r="B1922" t="s">
        <v>1268</v>
      </c>
      <c r="C1922">
        <v>14.08</v>
      </c>
    </row>
    <row r="1923" spans="1:3" x14ac:dyDescent="0.25">
      <c r="A1923">
        <v>24000921</v>
      </c>
      <c r="B1923" t="s">
        <v>1269</v>
      </c>
      <c r="C1923">
        <v>14.92</v>
      </c>
    </row>
    <row r="1924" spans="1:3" x14ac:dyDescent="0.25">
      <c r="A1924">
        <v>24000922</v>
      </c>
      <c r="B1924" t="s">
        <v>1270</v>
      </c>
      <c r="C1924">
        <v>21.58</v>
      </c>
    </row>
    <row r="1925" spans="1:3" x14ac:dyDescent="0.25">
      <c r="A1925">
        <v>24000923</v>
      </c>
      <c r="B1925" t="s">
        <v>1271</v>
      </c>
      <c r="C1925">
        <v>10.75</v>
      </c>
    </row>
    <row r="1926" spans="1:3" x14ac:dyDescent="0.25">
      <c r="A1926">
        <v>24001000</v>
      </c>
      <c r="B1926" t="s">
        <v>1272</v>
      </c>
      <c r="C1926">
        <v>215.83</v>
      </c>
    </row>
    <row r="1927" spans="1:3" x14ac:dyDescent="0.25">
      <c r="A1927">
        <v>24001030</v>
      </c>
      <c r="B1927" t="s">
        <v>1273</v>
      </c>
      <c r="C1927">
        <v>65.83</v>
      </c>
    </row>
    <row r="1928" spans="1:3" x14ac:dyDescent="0.25">
      <c r="A1928">
        <v>24001435</v>
      </c>
      <c r="B1928" t="s">
        <v>1274</v>
      </c>
      <c r="C1928">
        <v>1.58</v>
      </c>
    </row>
    <row r="1929" spans="1:3" x14ac:dyDescent="0.25">
      <c r="A1929">
        <v>24001437</v>
      </c>
      <c r="B1929" t="s">
        <v>1275</v>
      </c>
      <c r="C1929">
        <v>7.42</v>
      </c>
    </row>
    <row r="1930" spans="1:3" x14ac:dyDescent="0.25">
      <c r="A1930">
        <v>24001450</v>
      </c>
      <c r="B1930" t="s">
        <v>1276</v>
      </c>
      <c r="C1930">
        <v>1.25</v>
      </c>
    </row>
    <row r="1931" spans="1:3" x14ac:dyDescent="0.25">
      <c r="A1931">
        <v>24001460</v>
      </c>
      <c r="B1931" t="s">
        <v>1277</v>
      </c>
      <c r="C1931">
        <v>1.25</v>
      </c>
    </row>
    <row r="1932" spans="1:3" x14ac:dyDescent="0.25">
      <c r="A1932">
        <v>24001461</v>
      </c>
      <c r="B1932" t="s">
        <v>1278</v>
      </c>
      <c r="C1932">
        <v>0.83</v>
      </c>
    </row>
    <row r="1933" spans="1:3" x14ac:dyDescent="0.25">
      <c r="A1933">
        <v>24001469</v>
      </c>
      <c r="B1933" t="s">
        <v>1279</v>
      </c>
      <c r="C1933">
        <v>2.08</v>
      </c>
    </row>
    <row r="1934" spans="1:3" x14ac:dyDescent="0.25">
      <c r="A1934">
        <v>24001470</v>
      </c>
      <c r="B1934" t="s">
        <v>1280</v>
      </c>
      <c r="C1934">
        <v>2.08</v>
      </c>
    </row>
    <row r="1935" spans="1:3" x14ac:dyDescent="0.25">
      <c r="A1935">
        <v>24001571</v>
      </c>
      <c r="B1935" t="s">
        <v>1281</v>
      </c>
      <c r="C1935">
        <v>7.42</v>
      </c>
    </row>
    <row r="1936" spans="1:3" x14ac:dyDescent="0.25">
      <c r="A1936">
        <v>24001581</v>
      </c>
      <c r="B1936" t="s">
        <v>1282</v>
      </c>
      <c r="C1936">
        <v>10.75</v>
      </c>
    </row>
    <row r="1937" spans="1:3" x14ac:dyDescent="0.25">
      <c r="A1937">
        <v>24001582</v>
      </c>
      <c r="B1937" t="s">
        <v>1283</v>
      </c>
      <c r="C1937">
        <v>12.42</v>
      </c>
    </row>
    <row r="1938" spans="1:3" x14ac:dyDescent="0.25">
      <c r="A1938">
        <v>24001595</v>
      </c>
      <c r="B1938" t="s">
        <v>1284</v>
      </c>
      <c r="C1938">
        <v>1.25</v>
      </c>
    </row>
    <row r="1939" spans="1:3" x14ac:dyDescent="0.25">
      <c r="A1939">
        <v>24001615</v>
      </c>
      <c r="B1939" t="s">
        <v>1285</v>
      </c>
      <c r="C1939">
        <v>142.58000000000001</v>
      </c>
    </row>
    <row r="1940" spans="1:3" x14ac:dyDescent="0.25">
      <c r="A1940">
        <v>24001673</v>
      </c>
      <c r="B1940" t="s">
        <v>1286</v>
      </c>
      <c r="C1940">
        <v>2.08</v>
      </c>
    </row>
    <row r="1941" spans="1:3" x14ac:dyDescent="0.25">
      <c r="A1941">
        <v>24001695</v>
      </c>
      <c r="B1941" t="s">
        <v>1287</v>
      </c>
      <c r="C1941">
        <v>2.42</v>
      </c>
    </row>
    <row r="1942" spans="1:3" x14ac:dyDescent="0.25">
      <c r="A1942">
        <v>24001715</v>
      </c>
      <c r="B1942" t="s">
        <v>1288</v>
      </c>
      <c r="C1942">
        <v>8.16</v>
      </c>
    </row>
    <row r="1943" spans="1:3" x14ac:dyDescent="0.25">
      <c r="A1943">
        <v>24001723</v>
      </c>
      <c r="B1943" t="s">
        <v>1289</v>
      </c>
      <c r="C1943">
        <v>6.58</v>
      </c>
    </row>
    <row r="1944" spans="1:3" x14ac:dyDescent="0.25">
      <c r="A1944">
        <v>24001743</v>
      </c>
      <c r="B1944" t="s">
        <v>1290</v>
      </c>
      <c r="C1944">
        <v>2.08</v>
      </c>
    </row>
    <row r="1945" spans="1:3" x14ac:dyDescent="0.25">
      <c r="A1945">
        <v>24001745</v>
      </c>
      <c r="B1945" t="s">
        <v>1291</v>
      </c>
      <c r="C1945">
        <v>1.42</v>
      </c>
    </row>
    <row r="1946" spans="1:3" x14ac:dyDescent="0.25">
      <c r="A1946">
        <v>24001755</v>
      </c>
      <c r="B1946" t="s">
        <v>1292</v>
      </c>
      <c r="C1946">
        <v>2.42</v>
      </c>
    </row>
    <row r="1947" spans="1:3" x14ac:dyDescent="0.25">
      <c r="A1947">
        <v>24001756</v>
      </c>
      <c r="B1947" t="s">
        <v>1293</v>
      </c>
      <c r="C1947">
        <v>4.92</v>
      </c>
    </row>
    <row r="1948" spans="1:3" x14ac:dyDescent="0.25">
      <c r="A1948">
        <v>24001758</v>
      </c>
      <c r="B1948" t="s">
        <v>1294</v>
      </c>
      <c r="C1948">
        <v>9.08</v>
      </c>
    </row>
    <row r="1949" spans="1:3" x14ac:dyDescent="0.25">
      <c r="A1949">
        <v>24001759</v>
      </c>
      <c r="B1949" t="s">
        <v>7635</v>
      </c>
      <c r="C1949">
        <v>14.32</v>
      </c>
    </row>
    <row r="1950" spans="1:3" x14ac:dyDescent="0.25">
      <c r="A1950">
        <v>24001760</v>
      </c>
      <c r="B1950" t="s">
        <v>1295</v>
      </c>
      <c r="C1950">
        <v>115.83</v>
      </c>
    </row>
    <row r="1951" spans="1:3" x14ac:dyDescent="0.25">
      <c r="A1951">
        <v>24001761</v>
      </c>
      <c r="B1951" t="s">
        <v>1296</v>
      </c>
      <c r="C1951">
        <v>8.25</v>
      </c>
    </row>
    <row r="1952" spans="1:3" x14ac:dyDescent="0.25">
      <c r="A1952">
        <v>24001763</v>
      </c>
      <c r="B1952" t="s">
        <v>1297</v>
      </c>
      <c r="C1952">
        <v>199.17</v>
      </c>
    </row>
    <row r="1953" spans="1:3" x14ac:dyDescent="0.25">
      <c r="A1953">
        <v>24001764</v>
      </c>
      <c r="B1953" t="s">
        <v>1298</v>
      </c>
      <c r="C1953">
        <v>11</v>
      </c>
    </row>
    <row r="1954" spans="1:3" x14ac:dyDescent="0.25">
      <c r="A1954">
        <v>24001765</v>
      </c>
      <c r="B1954" t="s">
        <v>1299</v>
      </c>
      <c r="C1954">
        <v>425</v>
      </c>
    </row>
    <row r="1955" spans="1:3" x14ac:dyDescent="0.25">
      <c r="A1955">
        <v>24001766</v>
      </c>
      <c r="B1955" t="s">
        <v>1300</v>
      </c>
      <c r="C1955">
        <v>2.42</v>
      </c>
    </row>
    <row r="1956" spans="1:3" x14ac:dyDescent="0.25">
      <c r="A1956">
        <v>24001768</v>
      </c>
      <c r="B1956" t="s">
        <v>1301</v>
      </c>
      <c r="C1956">
        <v>4.08</v>
      </c>
    </row>
    <row r="1957" spans="1:3" x14ac:dyDescent="0.25">
      <c r="A1957">
        <v>24001769</v>
      </c>
      <c r="B1957" t="s">
        <v>1302</v>
      </c>
      <c r="C1957">
        <v>8.25</v>
      </c>
    </row>
    <row r="1958" spans="1:3" x14ac:dyDescent="0.25">
      <c r="A1958">
        <v>24001770</v>
      </c>
      <c r="B1958" t="s">
        <v>1303</v>
      </c>
      <c r="C1958">
        <v>4.08</v>
      </c>
    </row>
    <row r="1959" spans="1:3" x14ac:dyDescent="0.25">
      <c r="A1959">
        <v>24001771</v>
      </c>
      <c r="B1959" t="s">
        <v>1304</v>
      </c>
      <c r="C1959">
        <v>4.08</v>
      </c>
    </row>
    <row r="1960" spans="1:3" x14ac:dyDescent="0.25">
      <c r="A1960">
        <v>24001772</v>
      </c>
      <c r="B1960" t="s">
        <v>1305</v>
      </c>
      <c r="C1960">
        <v>2.42</v>
      </c>
    </row>
    <row r="1961" spans="1:3" x14ac:dyDescent="0.25">
      <c r="A1961">
        <v>24001774</v>
      </c>
      <c r="B1961" t="s">
        <v>1306</v>
      </c>
      <c r="C1961">
        <v>4.08</v>
      </c>
    </row>
    <row r="1962" spans="1:3" x14ac:dyDescent="0.25">
      <c r="A1962">
        <v>24001775</v>
      </c>
      <c r="B1962" t="s">
        <v>1307</v>
      </c>
      <c r="C1962">
        <v>8.25</v>
      </c>
    </row>
    <row r="1963" spans="1:3" x14ac:dyDescent="0.25">
      <c r="A1963">
        <v>24001776</v>
      </c>
      <c r="B1963" t="s">
        <v>1308</v>
      </c>
      <c r="C1963">
        <v>3.25</v>
      </c>
    </row>
    <row r="1964" spans="1:3" x14ac:dyDescent="0.25">
      <c r="A1964">
        <v>24001778</v>
      </c>
      <c r="B1964" t="s">
        <v>1309</v>
      </c>
      <c r="C1964">
        <v>4.92</v>
      </c>
    </row>
    <row r="1965" spans="1:3" x14ac:dyDescent="0.25">
      <c r="A1965">
        <v>24001779</v>
      </c>
      <c r="B1965" t="s">
        <v>1310</v>
      </c>
      <c r="C1965">
        <v>12.42</v>
      </c>
    </row>
    <row r="1966" spans="1:3" x14ac:dyDescent="0.25">
      <c r="A1966">
        <v>24001780</v>
      </c>
      <c r="B1966" t="s">
        <v>1311</v>
      </c>
      <c r="C1966">
        <v>2.42</v>
      </c>
    </row>
    <row r="1967" spans="1:3" x14ac:dyDescent="0.25">
      <c r="A1967">
        <v>24001782</v>
      </c>
      <c r="B1967" t="s">
        <v>1312</v>
      </c>
      <c r="C1967">
        <v>4.08</v>
      </c>
    </row>
    <row r="1968" spans="1:3" x14ac:dyDescent="0.25">
      <c r="A1968">
        <v>24001783</v>
      </c>
      <c r="B1968" t="s">
        <v>1313</v>
      </c>
      <c r="C1968">
        <v>8.25</v>
      </c>
    </row>
    <row r="1969" spans="1:3" x14ac:dyDescent="0.25">
      <c r="A1969">
        <v>24001784</v>
      </c>
      <c r="B1969" t="s">
        <v>1314</v>
      </c>
      <c r="C1969">
        <v>5.75</v>
      </c>
    </row>
    <row r="1970" spans="1:3" x14ac:dyDescent="0.25">
      <c r="A1970">
        <v>24001785</v>
      </c>
      <c r="B1970" t="s">
        <v>1315</v>
      </c>
      <c r="C1970">
        <v>1.1499999999999999</v>
      </c>
    </row>
    <row r="1971" spans="1:3" x14ac:dyDescent="0.25">
      <c r="A1971">
        <v>24001786</v>
      </c>
      <c r="B1971" t="s">
        <v>1316</v>
      </c>
      <c r="C1971">
        <v>8.25</v>
      </c>
    </row>
    <row r="1972" spans="1:3" x14ac:dyDescent="0.25">
      <c r="A1972">
        <v>24001787</v>
      </c>
      <c r="B1972" t="s">
        <v>1317</v>
      </c>
      <c r="C1972">
        <v>24.92</v>
      </c>
    </row>
    <row r="1973" spans="1:3" x14ac:dyDescent="0.25">
      <c r="A1973">
        <v>24001788</v>
      </c>
      <c r="B1973" t="s">
        <v>1318</v>
      </c>
      <c r="C1973">
        <v>6.58</v>
      </c>
    </row>
    <row r="1974" spans="1:3" x14ac:dyDescent="0.25">
      <c r="A1974">
        <v>24001789</v>
      </c>
      <c r="B1974" t="s">
        <v>1319</v>
      </c>
      <c r="C1974">
        <v>10.75</v>
      </c>
    </row>
    <row r="1975" spans="1:3" x14ac:dyDescent="0.25">
      <c r="A1975">
        <v>24001790</v>
      </c>
      <c r="B1975" t="s">
        <v>1320</v>
      </c>
      <c r="C1975">
        <v>3.25</v>
      </c>
    </row>
    <row r="1976" spans="1:3" x14ac:dyDescent="0.25">
      <c r="A1976">
        <v>24001794</v>
      </c>
      <c r="B1976" t="s">
        <v>1321</v>
      </c>
      <c r="C1976">
        <v>3.25</v>
      </c>
    </row>
    <row r="1977" spans="1:3" x14ac:dyDescent="0.25">
      <c r="A1977">
        <v>24001796</v>
      </c>
      <c r="B1977" t="s">
        <v>1322</v>
      </c>
      <c r="C1977">
        <v>4.92</v>
      </c>
    </row>
    <row r="1978" spans="1:3" x14ac:dyDescent="0.25">
      <c r="A1978">
        <v>24001797</v>
      </c>
      <c r="B1978" t="s">
        <v>1323</v>
      </c>
      <c r="C1978">
        <v>9.92</v>
      </c>
    </row>
    <row r="1979" spans="1:3" x14ac:dyDescent="0.25">
      <c r="A1979">
        <v>24001798</v>
      </c>
      <c r="B1979" t="s">
        <v>1324</v>
      </c>
      <c r="C1979">
        <v>2.5</v>
      </c>
    </row>
    <row r="1980" spans="1:3" x14ac:dyDescent="0.25">
      <c r="A1980">
        <v>24001799</v>
      </c>
      <c r="B1980" t="s">
        <v>1325</v>
      </c>
      <c r="C1980">
        <v>3.33</v>
      </c>
    </row>
    <row r="1981" spans="1:3" x14ac:dyDescent="0.25">
      <c r="A1981">
        <v>24001800</v>
      </c>
      <c r="B1981" t="s">
        <v>1326</v>
      </c>
      <c r="C1981">
        <v>2.42</v>
      </c>
    </row>
    <row r="1982" spans="1:3" x14ac:dyDescent="0.25">
      <c r="A1982">
        <v>24001801</v>
      </c>
      <c r="B1982" t="s">
        <v>1327</v>
      </c>
      <c r="C1982">
        <v>1.58</v>
      </c>
    </row>
    <row r="1983" spans="1:3" x14ac:dyDescent="0.25">
      <c r="A1983">
        <v>24001802</v>
      </c>
      <c r="B1983" t="s">
        <v>1328</v>
      </c>
      <c r="C1983">
        <v>2.08</v>
      </c>
    </row>
    <row r="1984" spans="1:3" x14ac:dyDescent="0.25">
      <c r="A1984">
        <v>24001803</v>
      </c>
      <c r="B1984" t="s">
        <v>1329</v>
      </c>
      <c r="C1984">
        <v>4.08</v>
      </c>
    </row>
    <row r="1985" spans="1:3" x14ac:dyDescent="0.25">
      <c r="A1985">
        <v>24001804</v>
      </c>
      <c r="B1985" t="s">
        <v>1330</v>
      </c>
      <c r="C1985">
        <v>2.42</v>
      </c>
    </row>
    <row r="1986" spans="1:3" x14ac:dyDescent="0.25">
      <c r="A1986">
        <v>24001805</v>
      </c>
      <c r="B1986" t="s">
        <v>1331</v>
      </c>
      <c r="C1986">
        <v>4.08</v>
      </c>
    </row>
    <row r="1987" spans="1:3" x14ac:dyDescent="0.25">
      <c r="A1987">
        <v>24001806</v>
      </c>
      <c r="B1987" t="s">
        <v>1332</v>
      </c>
      <c r="C1987">
        <v>15.83</v>
      </c>
    </row>
    <row r="1988" spans="1:3" x14ac:dyDescent="0.25">
      <c r="A1988">
        <v>24001807</v>
      </c>
      <c r="B1988" t="s">
        <v>1333</v>
      </c>
      <c r="C1988">
        <v>4.92</v>
      </c>
    </row>
    <row r="1989" spans="1:3" x14ac:dyDescent="0.25">
      <c r="A1989">
        <v>24001808</v>
      </c>
      <c r="B1989" t="s">
        <v>1334</v>
      </c>
      <c r="C1989">
        <v>4.92</v>
      </c>
    </row>
    <row r="1990" spans="1:3" x14ac:dyDescent="0.25">
      <c r="A1990">
        <v>24001811</v>
      </c>
      <c r="B1990" t="s">
        <v>1335</v>
      </c>
      <c r="C1990">
        <v>1.58</v>
      </c>
    </row>
    <row r="1991" spans="1:3" x14ac:dyDescent="0.25">
      <c r="A1991">
        <v>24001812</v>
      </c>
      <c r="B1991" t="s">
        <v>1336</v>
      </c>
      <c r="C1991">
        <v>3.25</v>
      </c>
    </row>
    <row r="1992" spans="1:3" x14ac:dyDescent="0.25">
      <c r="A1992">
        <v>24001813</v>
      </c>
      <c r="B1992" t="s">
        <v>1337</v>
      </c>
      <c r="C1992">
        <v>16.579999999999998</v>
      </c>
    </row>
    <row r="1993" spans="1:3" x14ac:dyDescent="0.25">
      <c r="A1993">
        <v>24001815</v>
      </c>
      <c r="B1993" t="s">
        <v>1338</v>
      </c>
      <c r="C1993">
        <v>33.25</v>
      </c>
    </row>
    <row r="1994" spans="1:3" x14ac:dyDescent="0.25">
      <c r="A1994">
        <v>24001816</v>
      </c>
      <c r="B1994" t="s">
        <v>1339</v>
      </c>
      <c r="C1994">
        <v>82.5</v>
      </c>
    </row>
    <row r="1995" spans="1:3" x14ac:dyDescent="0.25">
      <c r="A1995">
        <v>24001817</v>
      </c>
      <c r="B1995" t="s">
        <v>1340</v>
      </c>
      <c r="C1995">
        <v>74.17</v>
      </c>
    </row>
    <row r="1996" spans="1:3" x14ac:dyDescent="0.25">
      <c r="A1996">
        <v>24001818</v>
      </c>
      <c r="B1996" t="s">
        <v>1341</v>
      </c>
      <c r="C1996">
        <v>95.83</v>
      </c>
    </row>
    <row r="1997" spans="1:3" x14ac:dyDescent="0.25">
      <c r="A1997">
        <v>24001819</v>
      </c>
      <c r="B1997" t="s">
        <v>1342</v>
      </c>
      <c r="C1997">
        <v>22.42</v>
      </c>
    </row>
    <row r="1998" spans="1:3" x14ac:dyDescent="0.25">
      <c r="A1998">
        <v>24001820</v>
      </c>
      <c r="B1998" t="s">
        <v>1343</v>
      </c>
      <c r="C1998">
        <v>37.42</v>
      </c>
    </row>
    <row r="1999" spans="1:3" x14ac:dyDescent="0.25">
      <c r="A1999">
        <v>24001821</v>
      </c>
      <c r="B1999" t="s">
        <v>1344</v>
      </c>
      <c r="C1999">
        <v>74.17</v>
      </c>
    </row>
    <row r="2000" spans="1:3" x14ac:dyDescent="0.25">
      <c r="A2000">
        <v>24001822</v>
      </c>
      <c r="B2000" t="s">
        <v>1345</v>
      </c>
      <c r="C2000">
        <v>87.75</v>
      </c>
    </row>
    <row r="2001" spans="1:3" x14ac:dyDescent="0.25">
      <c r="A2001">
        <v>24001824</v>
      </c>
      <c r="B2001" t="s">
        <v>1346</v>
      </c>
      <c r="C2001">
        <v>7.42</v>
      </c>
    </row>
    <row r="2002" spans="1:3" x14ac:dyDescent="0.25">
      <c r="A2002">
        <v>24001825</v>
      </c>
      <c r="B2002" t="s">
        <v>1347</v>
      </c>
      <c r="C2002">
        <v>8.1</v>
      </c>
    </row>
    <row r="2003" spans="1:3" x14ac:dyDescent="0.25">
      <c r="A2003">
        <v>24001827</v>
      </c>
      <c r="B2003" t="s">
        <v>1348</v>
      </c>
      <c r="C2003">
        <v>1.42</v>
      </c>
    </row>
    <row r="2004" spans="1:3" x14ac:dyDescent="0.25">
      <c r="A2004">
        <v>24001828</v>
      </c>
      <c r="B2004" t="s">
        <v>1349</v>
      </c>
      <c r="C2004">
        <v>8.25</v>
      </c>
    </row>
    <row r="2005" spans="1:3" x14ac:dyDescent="0.25">
      <c r="A2005">
        <v>24001829</v>
      </c>
      <c r="B2005" t="s">
        <v>1350</v>
      </c>
      <c r="C2005">
        <v>16.579999999999998</v>
      </c>
    </row>
    <row r="2006" spans="1:3" x14ac:dyDescent="0.25">
      <c r="A2006">
        <v>24001830</v>
      </c>
      <c r="B2006" t="s">
        <v>1351</v>
      </c>
      <c r="C2006">
        <v>29.08</v>
      </c>
    </row>
    <row r="2007" spans="1:3" x14ac:dyDescent="0.25">
      <c r="A2007">
        <v>24001831</v>
      </c>
      <c r="B2007" t="s">
        <v>1352</v>
      </c>
      <c r="C2007">
        <v>6.58</v>
      </c>
    </row>
    <row r="2008" spans="1:3" x14ac:dyDescent="0.25">
      <c r="A2008">
        <v>24001832</v>
      </c>
      <c r="B2008" t="s">
        <v>1353</v>
      </c>
      <c r="C2008">
        <v>24.92</v>
      </c>
    </row>
    <row r="2009" spans="1:3" x14ac:dyDescent="0.25">
      <c r="A2009">
        <v>24001833</v>
      </c>
      <c r="B2009" t="s">
        <v>1354</v>
      </c>
      <c r="C2009">
        <v>2.42</v>
      </c>
    </row>
    <row r="2010" spans="1:3" x14ac:dyDescent="0.25">
      <c r="A2010">
        <v>24001834</v>
      </c>
      <c r="B2010" t="s">
        <v>1355</v>
      </c>
      <c r="C2010">
        <v>2.42</v>
      </c>
    </row>
    <row r="2011" spans="1:3" x14ac:dyDescent="0.25">
      <c r="A2011">
        <v>24001835</v>
      </c>
      <c r="B2011" t="s">
        <v>1356</v>
      </c>
      <c r="C2011">
        <v>2.42</v>
      </c>
    </row>
    <row r="2012" spans="1:3" x14ac:dyDescent="0.25">
      <c r="A2012">
        <v>24001836</v>
      </c>
      <c r="B2012" t="s">
        <v>1357</v>
      </c>
      <c r="C2012">
        <v>2.42</v>
      </c>
    </row>
    <row r="2013" spans="1:3" x14ac:dyDescent="0.25">
      <c r="A2013">
        <v>24001839</v>
      </c>
      <c r="B2013" t="s">
        <v>1358</v>
      </c>
      <c r="C2013">
        <v>1.58</v>
      </c>
    </row>
    <row r="2014" spans="1:3" x14ac:dyDescent="0.25">
      <c r="A2014">
        <v>24001841</v>
      </c>
      <c r="B2014" t="s">
        <v>1359</v>
      </c>
      <c r="C2014">
        <v>3.25</v>
      </c>
    </row>
    <row r="2015" spans="1:3" x14ac:dyDescent="0.25">
      <c r="A2015">
        <v>24001850</v>
      </c>
      <c r="B2015" t="s">
        <v>1360</v>
      </c>
      <c r="C2015">
        <v>15.83</v>
      </c>
    </row>
    <row r="2016" spans="1:3" x14ac:dyDescent="0.25">
      <c r="A2016">
        <v>24001866</v>
      </c>
      <c r="B2016" t="s">
        <v>1361</v>
      </c>
      <c r="C2016">
        <v>2.92</v>
      </c>
    </row>
    <row r="2017" spans="1:3" x14ac:dyDescent="0.25">
      <c r="A2017">
        <v>24001885</v>
      </c>
      <c r="B2017" t="s">
        <v>1362</v>
      </c>
      <c r="C2017">
        <v>3.25</v>
      </c>
    </row>
    <row r="2018" spans="1:3" x14ac:dyDescent="0.25">
      <c r="A2018">
        <v>24001889</v>
      </c>
      <c r="B2018" t="s">
        <v>1363</v>
      </c>
      <c r="C2018">
        <v>8.25</v>
      </c>
    </row>
    <row r="2019" spans="1:3" x14ac:dyDescent="0.25">
      <c r="A2019">
        <v>24001890</v>
      </c>
      <c r="B2019" t="s">
        <v>1364</v>
      </c>
      <c r="C2019">
        <v>6.58</v>
      </c>
    </row>
    <row r="2020" spans="1:3" x14ac:dyDescent="0.25">
      <c r="A2020">
        <v>24001895</v>
      </c>
      <c r="B2020" t="s">
        <v>1365</v>
      </c>
      <c r="C2020">
        <v>8.25</v>
      </c>
    </row>
    <row r="2021" spans="1:3" x14ac:dyDescent="0.25">
      <c r="A2021">
        <v>24001896</v>
      </c>
      <c r="B2021" t="s">
        <v>1366</v>
      </c>
      <c r="C2021">
        <v>8.25</v>
      </c>
    </row>
    <row r="2022" spans="1:3" x14ac:dyDescent="0.25">
      <c r="A2022">
        <v>24001910</v>
      </c>
      <c r="B2022" t="s">
        <v>1367</v>
      </c>
      <c r="C2022">
        <v>7.5</v>
      </c>
    </row>
    <row r="2023" spans="1:3" x14ac:dyDescent="0.25">
      <c r="A2023">
        <v>24001915</v>
      </c>
      <c r="B2023" t="s">
        <v>6651</v>
      </c>
      <c r="C2023">
        <v>7.5</v>
      </c>
    </row>
    <row r="2024" spans="1:3" x14ac:dyDescent="0.25">
      <c r="A2024">
        <v>24001920</v>
      </c>
      <c r="B2024" t="s">
        <v>1368</v>
      </c>
      <c r="C2024">
        <v>8.82</v>
      </c>
    </row>
    <row r="2025" spans="1:3" x14ac:dyDescent="0.25">
      <c r="A2025">
        <v>24001921</v>
      </c>
      <c r="B2025" t="s">
        <v>1369</v>
      </c>
      <c r="C2025">
        <v>15.83</v>
      </c>
    </row>
    <row r="2026" spans="1:3" x14ac:dyDescent="0.25">
      <c r="A2026">
        <v>24001930</v>
      </c>
      <c r="B2026" t="s">
        <v>1370</v>
      </c>
      <c r="C2026">
        <v>24.17</v>
      </c>
    </row>
    <row r="2027" spans="1:3" x14ac:dyDescent="0.25">
      <c r="A2027">
        <v>24001950</v>
      </c>
      <c r="B2027" t="s">
        <v>1371</v>
      </c>
      <c r="C2027">
        <v>2.42</v>
      </c>
    </row>
    <row r="2028" spans="1:3" x14ac:dyDescent="0.25">
      <c r="A2028">
        <v>24001952</v>
      </c>
      <c r="B2028" t="s">
        <v>6887</v>
      </c>
      <c r="C2028">
        <v>4.08</v>
      </c>
    </row>
    <row r="2029" spans="1:3" x14ac:dyDescent="0.25">
      <c r="A2029">
        <v>24001953</v>
      </c>
      <c r="B2029" t="s">
        <v>1372</v>
      </c>
      <c r="C2029">
        <v>0.75</v>
      </c>
    </row>
    <row r="2030" spans="1:3" x14ac:dyDescent="0.25">
      <c r="A2030">
        <v>24001967</v>
      </c>
      <c r="B2030" t="s">
        <v>1373</v>
      </c>
      <c r="C2030">
        <v>11.5</v>
      </c>
    </row>
    <row r="2031" spans="1:3" x14ac:dyDescent="0.25">
      <c r="A2031">
        <v>24001968</v>
      </c>
      <c r="B2031" t="s">
        <v>1374</v>
      </c>
      <c r="C2031">
        <v>10.75</v>
      </c>
    </row>
    <row r="2032" spans="1:3" x14ac:dyDescent="0.25">
      <c r="A2032">
        <v>24001969</v>
      </c>
      <c r="B2032" t="s">
        <v>1375</v>
      </c>
      <c r="C2032">
        <v>15.75</v>
      </c>
    </row>
    <row r="2033" spans="1:3" x14ac:dyDescent="0.25">
      <c r="A2033">
        <v>24002000</v>
      </c>
      <c r="B2033" t="s">
        <v>1376</v>
      </c>
      <c r="C2033">
        <v>57.51</v>
      </c>
    </row>
    <row r="2034" spans="1:3" x14ac:dyDescent="0.25">
      <c r="A2034">
        <v>24002010</v>
      </c>
      <c r="B2034" t="s">
        <v>7636</v>
      </c>
      <c r="C2034">
        <v>324.17</v>
      </c>
    </row>
    <row r="2035" spans="1:3" x14ac:dyDescent="0.25">
      <c r="A2035">
        <v>24002011</v>
      </c>
      <c r="B2035" t="s">
        <v>1377</v>
      </c>
      <c r="C2035">
        <v>2.85</v>
      </c>
    </row>
    <row r="2036" spans="1:3" x14ac:dyDescent="0.25">
      <c r="A2036">
        <v>24002037</v>
      </c>
      <c r="B2036" t="s">
        <v>1378</v>
      </c>
      <c r="C2036">
        <v>8.25</v>
      </c>
    </row>
    <row r="2037" spans="1:3" x14ac:dyDescent="0.25">
      <c r="A2037">
        <v>24002039</v>
      </c>
      <c r="B2037" t="s">
        <v>1379</v>
      </c>
      <c r="C2037">
        <v>7.5</v>
      </c>
    </row>
    <row r="2038" spans="1:3" x14ac:dyDescent="0.25">
      <c r="A2038">
        <v>24002040</v>
      </c>
      <c r="B2038" t="s">
        <v>1380</v>
      </c>
      <c r="C2038">
        <v>2.42</v>
      </c>
    </row>
    <row r="2039" spans="1:3" x14ac:dyDescent="0.25">
      <c r="A2039">
        <v>24002042</v>
      </c>
      <c r="B2039" t="s">
        <v>1381</v>
      </c>
      <c r="C2039">
        <v>5</v>
      </c>
    </row>
    <row r="2040" spans="1:3" x14ac:dyDescent="0.25">
      <c r="A2040">
        <v>24002045</v>
      </c>
      <c r="B2040" t="s">
        <v>1382</v>
      </c>
      <c r="C2040">
        <v>3</v>
      </c>
    </row>
    <row r="2041" spans="1:3" x14ac:dyDescent="0.25">
      <c r="A2041">
        <v>24002139</v>
      </c>
      <c r="B2041" t="s">
        <v>1383</v>
      </c>
      <c r="C2041">
        <v>5.83</v>
      </c>
    </row>
    <row r="2042" spans="1:3" x14ac:dyDescent="0.25">
      <c r="A2042">
        <v>24002153</v>
      </c>
      <c r="B2042" t="s">
        <v>1384</v>
      </c>
      <c r="C2042">
        <v>0.65</v>
      </c>
    </row>
    <row r="2043" spans="1:3" x14ac:dyDescent="0.25">
      <c r="A2043">
        <v>24002155</v>
      </c>
      <c r="B2043" t="s">
        <v>1385</v>
      </c>
      <c r="C2043">
        <v>1.58</v>
      </c>
    </row>
    <row r="2044" spans="1:3" x14ac:dyDescent="0.25">
      <c r="A2044">
        <v>24002156</v>
      </c>
      <c r="B2044" t="s">
        <v>1386</v>
      </c>
      <c r="C2044">
        <v>1.58</v>
      </c>
    </row>
    <row r="2045" spans="1:3" x14ac:dyDescent="0.25">
      <c r="A2045">
        <v>24002164</v>
      </c>
      <c r="B2045" t="s">
        <v>1387</v>
      </c>
      <c r="C2045">
        <v>9.48</v>
      </c>
    </row>
    <row r="2046" spans="1:3" x14ac:dyDescent="0.25">
      <c r="A2046">
        <v>24002165</v>
      </c>
      <c r="B2046" t="s">
        <v>1388</v>
      </c>
      <c r="C2046">
        <v>11.58</v>
      </c>
    </row>
    <row r="2047" spans="1:3" x14ac:dyDescent="0.25">
      <c r="A2047">
        <v>24002166</v>
      </c>
      <c r="B2047" t="s">
        <v>1389</v>
      </c>
      <c r="C2047">
        <v>12.42</v>
      </c>
    </row>
    <row r="2048" spans="1:3" x14ac:dyDescent="0.25">
      <c r="A2048">
        <v>24002167</v>
      </c>
      <c r="B2048" t="s">
        <v>1390</v>
      </c>
      <c r="C2048">
        <v>4.92</v>
      </c>
    </row>
    <row r="2049" spans="1:3" x14ac:dyDescent="0.25">
      <c r="A2049">
        <v>24002168</v>
      </c>
      <c r="B2049" t="s">
        <v>1391</v>
      </c>
      <c r="C2049">
        <v>3.96</v>
      </c>
    </row>
    <row r="2050" spans="1:3" x14ac:dyDescent="0.25">
      <c r="A2050">
        <v>24002169</v>
      </c>
      <c r="B2050" t="s">
        <v>1392</v>
      </c>
      <c r="C2050">
        <v>2.42</v>
      </c>
    </row>
    <row r="2051" spans="1:3" x14ac:dyDescent="0.25">
      <c r="A2051">
        <v>24002170</v>
      </c>
      <c r="B2051" t="s">
        <v>1393</v>
      </c>
      <c r="C2051">
        <v>2.42</v>
      </c>
    </row>
    <row r="2052" spans="1:3" x14ac:dyDescent="0.25">
      <c r="A2052">
        <v>24002188</v>
      </c>
      <c r="B2052" t="s">
        <v>1394</v>
      </c>
      <c r="C2052">
        <v>10.75</v>
      </c>
    </row>
    <row r="2053" spans="1:3" x14ac:dyDescent="0.25">
      <c r="A2053">
        <v>24002189</v>
      </c>
      <c r="B2053" t="s">
        <v>1395</v>
      </c>
      <c r="C2053">
        <v>22.42</v>
      </c>
    </row>
    <row r="2054" spans="1:3" x14ac:dyDescent="0.25">
      <c r="A2054">
        <v>24002200</v>
      </c>
      <c r="B2054" t="s">
        <v>1396</v>
      </c>
      <c r="C2054">
        <v>57.5</v>
      </c>
    </row>
    <row r="2055" spans="1:3" x14ac:dyDescent="0.25">
      <c r="A2055">
        <v>24002220</v>
      </c>
      <c r="B2055" t="s">
        <v>6888</v>
      </c>
      <c r="C2055">
        <v>165.83</v>
      </c>
    </row>
    <row r="2056" spans="1:3" x14ac:dyDescent="0.25">
      <c r="A2056">
        <v>24002268</v>
      </c>
      <c r="B2056" t="s">
        <v>1397</v>
      </c>
      <c r="C2056">
        <v>5.75</v>
      </c>
    </row>
    <row r="2057" spans="1:3" x14ac:dyDescent="0.25">
      <c r="A2057">
        <v>24002555</v>
      </c>
      <c r="B2057" t="s">
        <v>1398</v>
      </c>
      <c r="C2057">
        <v>4.92</v>
      </c>
    </row>
    <row r="2058" spans="1:3" x14ac:dyDescent="0.25">
      <c r="A2058">
        <v>24002777</v>
      </c>
      <c r="B2058" t="s">
        <v>1399</v>
      </c>
      <c r="C2058">
        <v>5.83</v>
      </c>
    </row>
    <row r="2059" spans="1:3" x14ac:dyDescent="0.25">
      <c r="A2059">
        <v>24002803</v>
      </c>
      <c r="B2059" t="s">
        <v>1400</v>
      </c>
      <c r="C2059">
        <v>6.58</v>
      </c>
    </row>
    <row r="2060" spans="1:3" x14ac:dyDescent="0.25">
      <c r="A2060">
        <v>24002818</v>
      </c>
      <c r="B2060" t="s">
        <v>1401</v>
      </c>
      <c r="C2060">
        <v>24.92</v>
      </c>
    </row>
    <row r="2061" spans="1:3" x14ac:dyDescent="0.25">
      <c r="A2061">
        <v>24002819</v>
      </c>
      <c r="B2061" t="s">
        <v>1402</v>
      </c>
      <c r="C2061">
        <v>33.25</v>
      </c>
    </row>
    <row r="2062" spans="1:3" x14ac:dyDescent="0.25">
      <c r="A2062">
        <v>24002828</v>
      </c>
      <c r="B2062" t="s">
        <v>1403</v>
      </c>
      <c r="C2062">
        <v>14.08</v>
      </c>
    </row>
    <row r="2063" spans="1:3" x14ac:dyDescent="0.25">
      <c r="A2063">
        <v>24002850</v>
      </c>
      <c r="B2063" t="s">
        <v>1404</v>
      </c>
      <c r="C2063">
        <v>24.17</v>
      </c>
    </row>
    <row r="2064" spans="1:3" x14ac:dyDescent="0.25">
      <c r="A2064">
        <v>24002870</v>
      </c>
      <c r="B2064" t="s">
        <v>1405</v>
      </c>
      <c r="C2064">
        <v>67.900000000000006</v>
      </c>
    </row>
    <row r="2065" spans="1:3" x14ac:dyDescent="0.25">
      <c r="A2065">
        <v>24004150</v>
      </c>
      <c r="B2065" t="s">
        <v>1406</v>
      </c>
      <c r="C2065">
        <v>21.58</v>
      </c>
    </row>
    <row r="2066" spans="1:3" x14ac:dyDescent="0.25">
      <c r="A2066">
        <v>24004151</v>
      </c>
      <c r="B2066" t="s">
        <v>1407</v>
      </c>
      <c r="C2066">
        <v>24.08</v>
      </c>
    </row>
    <row r="2067" spans="1:3" x14ac:dyDescent="0.25">
      <c r="A2067">
        <v>24004152</v>
      </c>
      <c r="B2067" t="s">
        <v>1408</v>
      </c>
      <c r="C2067">
        <v>14.92</v>
      </c>
    </row>
    <row r="2068" spans="1:3" x14ac:dyDescent="0.25">
      <c r="A2068">
        <v>24004153</v>
      </c>
      <c r="B2068" t="s">
        <v>1409</v>
      </c>
      <c r="C2068">
        <v>15.83</v>
      </c>
    </row>
    <row r="2069" spans="1:3" x14ac:dyDescent="0.25">
      <c r="A2069">
        <v>24004154</v>
      </c>
      <c r="B2069" t="s">
        <v>1410</v>
      </c>
      <c r="C2069">
        <v>8.25</v>
      </c>
    </row>
    <row r="2070" spans="1:3" x14ac:dyDescent="0.25">
      <c r="A2070">
        <v>24004155</v>
      </c>
      <c r="B2070" t="s">
        <v>1411</v>
      </c>
      <c r="C2070">
        <v>24.17</v>
      </c>
    </row>
    <row r="2071" spans="1:3" x14ac:dyDescent="0.25">
      <c r="A2071">
        <v>24004156</v>
      </c>
      <c r="B2071" t="s">
        <v>1412</v>
      </c>
      <c r="C2071">
        <v>7.5</v>
      </c>
    </row>
    <row r="2072" spans="1:3" x14ac:dyDescent="0.25">
      <c r="A2072">
        <v>24004158</v>
      </c>
      <c r="B2072" t="s">
        <v>1413</v>
      </c>
      <c r="C2072">
        <v>33.25</v>
      </c>
    </row>
    <row r="2073" spans="1:3" x14ac:dyDescent="0.25">
      <c r="A2073">
        <v>24005781</v>
      </c>
      <c r="B2073" t="s">
        <v>1414</v>
      </c>
      <c r="C2073">
        <v>1.25</v>
      </c>
    </row>
    <row r="2074" spans="1:3" x14ac:dyDescent="0.25">
      <c r="A2074">
        <v>24008000</v>
      </c>
      <c r="B2074" t="s">
        <v>1415</v>
      </c>
      <c r="C2074">
        <v>190.83</v>
      </c>
    </row>
    <row r="2075" spans="1:3" x14ac:dyDescent="0.25">
      <c r="A2075">
        <v>24008001</v>
      </c>
      <c r="B2075" t="s">
        <v>7637</v>
      </c>
      <c r="C2075">
        <v>16.579999999999998</v>
      </c>
    </row>
    <row r="2076" spans="1:3" x14ac:dyDescent="0.25">
      <c r="A2076">
        <v>24008002</v>
      </c>
      <c r="B2076" t="s">
        <v>7638</v>
      </c>
      <c r="C2076">
        <v>12.42</v>
      </c>
    </row>
    <row r="2077" spans="1:3" x14ac:dyDescent="0.25">
      <c r="A2077">
        <v>24008003</v>
      </c>
      <c r="B2077" t="s">
        <v>7639</v>
      </c>
      <c r="C2077">
        <v>12.42</v>
      </c>
    </row>
    <row r="2078" spans="1:3" x14ac:dyDescent="0.25">
      <c r="A2078">
        <v>24008100</v>
      </c>
      <c r="B2078" t="s">
        <v>1416</v>
      </c>
      <c r="C2078">
        <v>249.17</v>
      </c>
    </row>
    <row r="2079" spans="1:3" x14ac:dyDescent="0.25">
      <c r="A2079">
        <v>24008120</v>
      </c>
      <c r="B2079" t="s">
        <v>6889</v>
      </c>
      <c r="C2079">
        <v>20.75</v>
      </c>
    </row>
    <row r="2080" spans="1:3" x14ac:dyDescent="0.25">
      <c r="A2080">
        <v>24008130</v>
      </c>
      <c r="B2080" t="s">
        <v>7640</v>
      </c>
      <c r="C2080">
        <v>54.08</v>
      </c>
    </row>
    <row r="2081" spans="1:3" x14ac:dyDescent="0.25">
      <c r="A2081">
        <v>24008200</v>
      </c>
      <c r="B2081" t="s">
        <v>1417</v>
      </c>
      <c r="C2081">
        <v>390.83</v>
      </c>
    </row>
    <row r="2082" spans="1:3" x14ac:dyDescent="0.25">
      <c r="A2082">
        <v>24008756</v>
      </c>
      <c r="B2082" t="s">
        <v>1418</v>
      </c>
      <c r="C2082">
        <v>16.53</v>
      </c>
    </row>
    <row r="2083" spans="1:3" x14ac:dyDescent="0.25">
      <c r="A2083">
        <v>24009000</v>
      </c>
      <c r="B2083" t="s">
        <v>1419</v>
      </c>
      <c r="C2083">
        <v>99.17</v>
      </c>
    </row>
    <row r="2084" spans="1:3" x14ac:dyDescent="0.25">
      <c r="A2084">
        <v>24009875</v>
      </c>
      <c r="B2084" t="s">
        <v>1420</v>
      </c>
      <c r="C2084">
        <v>8.25</v>
      </c>
    </row>
    <row r="2085" spans="1:3" x14ac:dyDescent="0.25">
      <c r="A2085">
        <v>24100653</v>
      </c>
      <c r="B2085" t="s">
        <v>1421</v>
      </c>
      <c r="C2085">
        <v>31.25</v>
      </c>
    </row>
    <row r="2086" spans="1:3" x14ac:dyDescent="0.25">
      <c r="A2086">
        <v>24100654</v>
      </c>
      <c r="B2086" t="s">
        <v>1422</v>
      </c>
      <c r="C2086">
        <v>12.3</v>
      </c>
    </row>
    <row r="2087" spans="1:3" x14ac:dyDescent="0.25">
      <c r="A2087">
        <v>24100655</v>
      </c>
      <c r="B2087" t="s">
        <v>1423</v>
      </c>
      <c r="C2087">
        <v>10.33</v>
      </c>
    </row>
    <row r="2088" spans="1:3" x14ac:dyDescent="0.25">
      <c r="A2088">
        <v>24100656</v>
      </c>
      <c r="B2088" t="s">
        <v>1423</v>
      </c>
      <c r="C2088">
        <v>10.33</v>
      </c>
    </row>
    <row r="2089" spans="1:3" x14ac:dyDescent="0.25">
      <c r="A2089">
        <v>24100720</v>
      </c>
      <c r="B2089" t="s">
        <v>1424</v>
      </c>
      <c r="C2089">
        <v>249.17</v>
      </c>
    </row>
    <row r="2090" spans="1:3" x14ac:dyDescent="0.25">
      <c r="A2090">
        <v>24100750</v>
      </c>
      <c r="B2090" t="s">
        <v>1425</v>
      </c>
      <c r="C2090">
        <v>265.83</v>
      </c>
    </row>
    <row r="2091" spans="1:3" x14ac:dyDescent="0.25">
      <c r="A2091">
        <v>24100900</v>
      </c>
      <c r="B2091" t="s">
        <v>1426</v>
      </c>
      <c r="C2091">
        <v>65.83</v>
      </c>
    </row>
    <row r="2092" spans="1:3" x14ac:dyDescent="0.25">
      <c r="A2092">
        <v>24102010</v>
      </c>
      <c r="B2092" t="s">
        <v>1427</v>
      </c>
      <c r="C2092">
        <v>49.17</v>
      </c>
    </row>
    <row r="2093" spans="1:3" x14ac:dyDescent="0.25">
      <c r="A2093">
        <v>24104556</v>
      </c>
      <c r="B2093" t="s">
        <v>1428</v>
      </c>
      <c r="C2093">
        <v>19.829999999999998</v>
      </c>
    </row>
    <row r="2094" spans="1:3" x14ac:dyDescent="0.25">
      <c r="A2094">
        <v>24180077</v>
      </c>
      <c r="B2094" t="s">
        <v>1429</v>
      </c>
      <c r="C2094">
        <v>24.17</v>
      </c>
    </row>
    <row r="2095" spans="1:3" x14ac:dyDescent="0.25">
      <c r="A2095">
        <v>24930350</v>
      </c>
      <c r="B2095" t="s">
        <v>1430</v>
      </c>
      <c r="C2095">
        <v>243.83</v>
      </c>
    </row>
    <row r="2096" spans="1:3" x14ac:dyDescent="0.25">
      <c r="A2096">
        <v>24930400</v>
      </c>
      <c r="B2096" t="s">
        <v>1431</v>
      </c>
      <c r="C2096">
        <v>303</v>
      </c>
    </row>
    <row r="2097" spans="1:3" x14ac:dyDescent="0.25">
      <c r="A2097">
        <v>24930450</v>
      </c>
      <c r="B2097" t="s">
        <v>1432</v>
      </c>
      <c r="C2097">
        <v>379.62</v>
      </c>
    </row>
    <row r="2098" spans="1:3" x14ac:dyDescent="0.25">
      <c r="A2098">
        <v>24930500</v>
      </c>
      <c r="B2098" t="s">
        <v>1433</v>
      </c>
      <c r="C2098">
        <v>422</v>
      </c>
    </row>
    <row r="2099" spans="1:3" x14ac:dyDescent="0.25">
      <c r="A2099">
        <v>24930600</v>
      </c>
      <c r="B2099" t="s">
        <v>1434</v>
      </c>
      <c r="C2099">
        <v>540.62</v>
      </c>
    </row>
    <row r="2100" spans="1:3" x14ac:dyDescent="0.25">
      <c r="A2100">
        <v>24931200</v>
      </c>
      <c r="B2100" t="s">
        <v>1435</v>
      </c>
      <c r="C2100">
        <v>470.94</v>
      </c>
    </row>
    <row r="2101" spans="1:3" x14ac:dyDescent="0.25">
      <c r="A2101">
        <v>24931300</v>
      </c>
      <c r="B2101" t="s">
        <v>1436</v>
      </c>
      <c r="C2101">
        <v>586.05999999999995</v>
      </c>
    </row>
    <row r="2102" spans="1:3" x14ac:dyDescent="0.25">
      <c r="A2102">
        <v>24931400</v>
      </c>
      <c r="B2102" t="s">
        <v>1437</v>
      </c>
      <c r="C2102">
        <v>711.65</v>
      </c>
    </row>
    <row r="2103" spans="1:3" x14ac:dyDescent="0.25">
      <c r="A2103">
        <v>24931500</v>
      </c>
      <c r="B2103" t="s">
        <v>1438</v>
      </c>
      <c r="C2103">
        <v>847.7</v>
      </c>
    </row>
    <row r="2104" spans="1:3" x14ac:dyDescent="0.25">
      <c r="A2104">
        <v>24931600</v>
      </c>
      <c r="B2104" t="s">
        <v>1439</v>
      </c>
      <c r="C2104">
        <v>994.21</v>
      </c>
    </row>
    <row r="2105" spans="1:3" x14ac:dyDescent="0.25">
      <c r="A2105">
        <v>24936030</v>
      </c>
      <c r="B2105" t="s">
        <v>1440</v>
      </c>
      <c r="C2105">
        <v>413.52</v>
      </c>
    </row>
    <row r="2106" spans="1:3" x14ac:dyDescent="0.25">
      <c r="A2106">
        <v>24937035</v>
      </c>
      <c r="B2106" t="s">
        <v>1441</v>
      </c>
      <c r="C2106">
        <v>556</v>
      </c>
    </row>
    <row r="2107" spans="1:3" x14ac:dyDescent="0.25">
      <c r="A2107">
        <v>24938040</v>
      </c>
      <c r="B2107" t="s">
        <v>1442</v>
      </c>
      <c r="C2107">
        <v>568.01</v>
      </c>
    </row>
    <row r="2108" spans="1:3" x14ac:dyDescent="0.25">
      <c r="A2108">
        <v>24939450</v>
      </c>
      <c r="B2108" t="s">
        <v>1443</v>
      </c>
      <c r="C2108">
        <v>795.37</v>
      </c>
    </row>
    <row r="2109" spans="1:3" x14ac:dyDescent="0.25">
      <c r="A2109">
        <v>24939500</v>
      </c>
      <c r="B2109" t="s">
        <v>1444</v>
      </c>
      <c r="C2109">
        <v>931.42</v>
      </c>
    </row>
    <row r="2110" spans="1:3" x14ac:dyDescent="0.25">
      <c r="A2110">
        <v>24950040</v>
      </c>
      <c r="B2110" t="s">
        <v>1445</v>
      </c>
      <c r="C2110">
        <v>1148.0999999999999</v>
      </c>
    </row>
    <row r="2111" spans="1:3" x14ac:dyDescent="0.25">
      <c r="A2111">
        <v>24950041</v>
      </c>
      <c r="B2111" t="s">
        <v>1446</v>
      </c>
      <c r="C2111">
        <v>1188.74</v>
      </c>
    </row>
    <row r="2112" spans="1:3" x14ac:dyDescent="0.25">
      <c r="A2112">
        <v>24950042</v>
      </c>
      <c r="B2112" t="s">
        <v>1447</v>
      </c>
      <c r="C2112">
        <v>955.24</v>
      </c>
    </row>
    <row r="2113" spans="1:3" x14ac:dyDescent="0.25">
      <c r="A2113">
        <v>24950050</v>
      </c>
      <c r="B2113" t="s">
        <v>1448</v>
      </c>
      <c r="C2113">
        <v>832.5</v>
      </c>
    </row>
    <row r="2114" spans="1:3" x14ac:dyDescent="0.25">
      <c r="A2114">
        <v>24950051</v>
      </c>
      <c r="B2114" t="s">
        <v>1449</v>
      </c>
      <c r="C2114">
        <v>649.16999999999996</v>
      </c>
    </row>
    <row r="2115" spans="1:3" x14ac:dyDescent="0.25">
      <c r="A2115">
        <v>24950052</v>
      </c>
      <c r="B2115" t="s">
        <v>1450</v>
      </c>
      <c r="C2115">
        <v>449.17</v>
      </c>
    </row>
    <row r="2116" spans="1:3" x14ac:dyDescent="0.25">
      <c r="A2116">
        <v>24950060</v>
      </c>
      <c r="B2116" t="s">
        <v>1451</v>
      </c>
      <c r="C2116">
        <v>832.5</v>
      </c>
    </row>
    <row r="2117" spans="1:3" x14ac:dyDescent="0.25">
      <c r="A2117">
        <v>24950061</v>
      </c>
      <c r="B2117" t="s">
        <v>1452</v>
      </c>
      <c r="C2117">
        <v>582.5</v>
      </c>
    </row>
    <row r="2118" spans="1:3" x14ac:dyDescent="0.25">
      <c r="A2118">
        <v>24950062</v>
      </c>
      <c r="B2118" t="s">
        <v>1453</v>
      </c>
      <c r="C2118">
        <v>582.5</v>
      </c>
    </row>
    <row r="2119" spans="1:3" x14ac:dyDescent="0.25">
      <c r="A2119">
        <v>24950070</v>
      </c>
      <c r="B2119" t="s">
        <v>1454</v>
      </c>
      <c r="C2119">
        <v>832.5</v>
      </c>
    </row>
    <row r="2120" spans="1:3" x14ac:dyDescent="0.25">
      <c r="A2120">
        <v>24950071</v>
      </c>
      <c r="B2120" t="s">
        <v>1455</v>
      </c>
      <c r="C2120">
        <v>749.17</v>
      </c>
    </row>
    <row r="2121" spans="1:3" x14ac:dyDescent="0.25">
      <c r="A2121">
        <v>24950072</v>
      </c>
      <c r="B2121" t="s">
        <v>1456</v>
      </c>
      <c r="C2121">
        <v>582.5</v>
      </c>
    </row>
    <row r="2122" spans="1:3" x14ac:dyDescent="0.25">
      <c r="A2122">
        <v>24950080</v>
      </c>
      <c r="B2122" t="s">
        <v>1457</v>
      </c>
      <c r="C2122">
        <v>665.83</v>
      </c>
    </row>
    <row r="2123" spans="1:3" x14ac:dyDescent="0.25">
      <c r="A2123">
        <v>24950081</v>
      </c>
      <c r="B2123" t="s">
        <v>1458</v>
      </c>
      <c r="C2123">
        <v>749.17</v>
      </c>
    </row>
    <row r="2124" spans="1:3" x14ac:dyDescent="0.25">
      <c r="A2124">
        <v>24950082</v>
      </c>
      <c r="B2124" t="s">
        <v>1459</v>
      </c>
      <c r="C2124">
        <v>465.83</v>
      </c>
    </row>
    <row r="2125" spans="1:3" x14ac:dyDescent="0.25">
      <c r="A2125">
        <v>25000011</v>
      </c>
      <c r="B2125" t="s">
        <v>1460</v>
      </c>
      <c r="C2125">
        <v>17.420000000000002</v>
      </c>
    </row>
    <row r="2126" spans="1:3" x14ac:dyDescent="0.25">
      <c r="A2126">
        <v>25000141</v>
      </c>
      <c r="B2126" t="s">
        <v>1461</v>
      </c>
      <c r="C2126">
        <v>164.58</v>
      </c>
    </row>
    <row r="2127" spans="1:3" x14ac:dyDescent="0.25">
      <c r="A2127">
        <v>25000167</v>
      </c>
      <c r="B2127" t="s">
        <v>1462</v>
      </c>
      <c r="C2127">
        <v>276.66000000000003</v>
      </c>
    </row>
    <row r="2128" spans="1:3" x14ac:dyDescent="0.25">
      <c r="A2128">
        <v>25000243</v>
      </c>
      <c r="B2128" t="s">
        <v>1463</v>
      </c>
      <c r="C2128">
        <v>246.09</v>
      </c>
    </row>
    <row r="2129" spans="1:3" x14ac:dyDescent="0.25">
      <c r="A2129">
        <v>25000244</v>
      </c>
      <c r="B2129" t="s">
        <v>1464</v>
      </c>
      <c r="C2129">
        <v>272.98</v>
      </c>
    </row>
    <row r="2130" spans="1:3" x14ac:dyDescent="0.25">
      <c r="A2130">
        <v>25000275</v>
      </c>
      <c r="B2130" t="s">
        <v>1465</v>
      </c>
      <c r="C2130">
        <v>351.36</v>
      </c>
    </row>
    <row r="2131" spans="1:3" x14ac:dyDescent="0.25">
      <c r="A2131">
        <v>25000277</v>
      </c>
      <c r="B2131" t="s">
        <v>1466</v>
      </c>
      <c r="C2131">
        <v>380.82</v>
      </c>
    </row>
    <row r="2132" spans="1:3" x14ac:dyDescent="0.25">
      <c r="A2132">
        <v>25000374</v>
      </c>
      <c r="B2132" t="s">
        <v>1467</v>
      </c>
      <c r="C2132">
        <v>273.7</v>
      </c>
    </row>
    <row r="2133" spans="1:3" x14ac:dyDescent="0.25">
      <c r="A2133">
        <v>25000375</v>
      </c>
      <c r="B2133" t="s">
        <v>1468</v>
      </c>
      <c r="C2133">
        <v>378.44</v>
      </c>
    </row>
    <row r="2134" spans="1:3" x14ac:dyDescent="0.25">
      <c r="A2134">
        <v>25000414</v>
      </c>
      <c r="B2134" t="s">
        <v>1469</v>
      </c>
      <c r="C2134">
        <v>707.71</v>
      </c>
    </row>
    <row r="2135" spans="1:3" x14ac:dyDescent="0.25">
      <c r="A2135">
        <v>25000415</v>
      </c>
      <c r="B2135" t="s">
        <v>1470</v>
      </c>
      <c r="C2135">
        <v>661.64</v>
      </c>
    </row>
    <row r="2136" spans="1:3" x14ac:dyDescent="0.25">
      <c r="A2136">
        <v>25000446</v>
      </c>
      <c r="B2136" t="s">
        <v>1471</v>
      </c>
      <c r="C2136">
        <v>336.35</v>
      </c>
    </row>
    <row r="2137" spans="1:3" x14ac:dyDescent="0.25">
      <c r="A2137">
        <v>25000548</v>
      </c>
      <c r="B2137" t="s">
        <v>1472</v>
      </c>
      <c r="C2137">
        <v>390.85</v>
      </c>
    </row>
    <row r="2138" spans="1:3" x14ac:dyDescent="0.25">
      <c r="A2138">
        <v>25000549</v>
      </c>
      <c r="B2138" t="s">
        <v>1473</v>
      </c>
      <c r="C2138">
        <v>514.64</v>
      </c>
    </row>
    <row r="2139" spans="1:3" x14ac:dyDescent="0.25">
      <c r="A2139">
        <v>25000550</v>
      </c>
      <c r="B2139" t="s">
        <v>1474</v>
      </c>
      <c r="C2139">
        <v>655.29999999999995</v>
      </c>
    </row>
    <row r="2140" spans="1:3" x14ac:dyDescent="0.25">
      <c r="A2140">
        <v>25000551</v>
      </c>
      <c r="B2140" t="s">
        <v>1475</v>
      </c>
      <c r="C2140">
        <v>809.78</v>
      </c>
    </row>
    <row r="2141" spans="1:3" x14ac:dyDescent="0.25">
      <c r="A2141">
        <v>25000552</v>
      </c>
      <c r="B2141" t="s">
        <v>1476</v>
      </c>
      <c r="C2141">
        <v>981.47</v>
      </c>
    </row>
    <row r="2142" spans="1:3" x14ac:dyDescent="0.25">
      <c r="A2142">
        <v>25000561</v>
      </c>
      <c r="B2142" t="s">
        <v>1477</v>
      </c>
      <c r="C2142">
        <v>409.47</v>
      </c>
    </row>
    <row r="2143" spans="1:3" x14ac:dyDescent="0.25">
      <c r="A2143">
        <v>25000562</v>
      </c>
      <c r="B2143" t="s">
        <v>6652</v>
      </c>
      <c r="C2143">
        <v>300</v>
      </c>
    </row>
    <row r="2144" spans="1:3" x14ac:dyDescent="0.25">
      <c r="A2144">
        <v>25000563</v>
      </c>
      <c r="B2144" t="s">
        <v>1478</v>
      </c>
      <c r="C2144">
        <v>462.33</v>
      </c>
    </row>
    <row r="2145" spans="1:3" x14ac:dyDescent="0.25">
      <c r="A2145">
        <v>25000564</v>
      </c>
      <c r="B2145" t="s">
        <v>1479</v>
      </c>
      <c r="C2145">
        <v>514.6</v>
      </c>
    </row>
    <row r="2146" spans="1:3" x14ac:dyDescent="0.25">
      <c r="A2146">
        <v>25000565</v>
      </c>
      <c r="B2146" t="s">
        <v>1480</v>
      </c>
      <c r="C2146">
        <v>596.55999999999995</v>
      </c>
    </row>
    <row r="2147" spans="1:3" x14ac:dyDescent="0.25">
      <c r="A2147">
        <v>25000566</v>
      </c>
      <c r="B2147" t="s">
        <v>1481</v>
      </c>
      <c r="C2147">
        <v>656.08</v>
      </c>
    </row>
    <row r="2148" spans="1:3" x14ac:dyDescent="0.25">
      <c r="A2148">
        <v>25000567</v>
      </c>
      <c r="B2148" t="s">
        <v>1482</v>
      </c>
      <c r="C2148">
        <v>716.25</v>
      </c>
    </row>
    <row r="2149" spans="1:3" x14ac:dyDescent="0.25">
      <c r="A2149">
        <v>25000582</v>
      </c>
      <c r="B2149" t="s">
        <v>1483</v>
      </c>
      <c r="C2149">
        <v>610.15</v>
      </c>
    </row>
    <row r="2150" spans="1:3" x14ac:dyDescent="0.25">
      <c r="A2150">
        <v>25000583</v>
      </c>
      <c r="B2150" t="s">
        <v>1484</v>
      </c>
      <c r="C2150">
        <v>876.03</v>
      </c>
    </row>
    <row r="2151" spans="1:3" x14ac:dyDescent="0.25">
      <c r="A2151">
        <v>25000617</v>
      </c>
      <c r="B2151" t="s">
        <v>1485</v>
      </c>
      <c r="C2151">
        <v>16.670000000000002</v>
      </c>
    </row>
    <row r="2152" spans="1:3" x14ac:dyDescent="0.25">
      <c r="A2152">
        <v>25000621</v>
      </c>
      <c r="B2152" t="s">
        <v>1486</v>
      </c>
      <c r="C2152">
        <v>19.43</v>
      </c>
    </row>
    <row r="2153" spans="1:3" x14ac:dyDescent="0.25">
      <c r="A2153">
        <v>25000623</v>
      </c>
      <c r="B2153" t="s">
        <v>1487</v>
      </c>
      <c r="C2153">
        <v>5.75</v>
      </c>
    </row>
    <row r="2154" spans="1:3" x14ac:dyDescent="0.25">
      <c r="A2154">
        <v>25000625</v>
      </c>
      <c r="B2154" t="s">
        <v>1488</v>
      </c>
      <c r="C2154">
        <v>9.92</v>
      </c>
    </row>
    <row r="2155" spans="1:3" x14ac:dyDescent="0.25">
      <c r="A2155">
        <v>25000674</v>
      </c>
      <c r="B2155" t="s">
        <v>1489</v>
      </c>
      <c r="C2155">
        <v>381.48</v>
      </c>
    </row>
    <row r="2156" spans="1:3" x14ac:dyDescent="0.25">
      <c r="A2156">
        <v>25000675</v>
      </c>
      <c r="B2156" t="s">
        <v>1490</v>
      </c>
      <c r="C2156">
        <v>349.15</v>
      </c>
    </row>
    <row r="2157" spans="1:3" x14ac:dyDescent="0.25">
      <c r="A2157">
        <v>25000682</v>
      </c>
      <c r="B2157" t="s">
        <v>1491</v>
      </c>
      <c r="C2157">
        <v>925.43</v>
      </c>
    </row>
    <row r="2158" spans="1:3" x14ac:dyDescent="0.25">
      <c r="A2158">
        <v>25000741</v>
      </c>
      <c r="B2158" t="s">
        <v>1492</v>
      </c>
      <c r="C2158">
        <v>175.79</v>
      </c>
    </row>
    <row r="2159" spans="1:3" x14ac:dyDescent="0.25">
      <c r="A2159">
        <v>25000749</v>
      </c>
      <c r="B2159" t="s">
        <v>1493</v>
      </c>
      <c r="C2159">
        <v>424.64</v>
      </c>
    </row>
    <row r="2160" spans="1:3" x14ac:dyDescent="0.25">
      <c r="A2160">
        <v>25000768</v>
      </c>
      <c r="B2160" t="s">
        <v>1494</v>
      </c>
      <c r="C2160">
        <v>575.79999999999995</v>
      </c>
    </row>
    <row r="2161" spans="1:3" x14ac:dyDescent="0.25">
      <c r="A2161">
        <v>25000843</v>
      </c>
      <c r="B2161" t="s">
        <v>1495</v>
      </c>
      <c r="C2161">
        <v>348.5</v>
      </c>
    </row>
    <row r="2162" spans="1:3" x14ac:dyDescent="0.25">
      <c r="A2162">
        <v>25000846</v>
      </c>
      <c r="B2162" t="s">
        <v>1496</v>
      </c>
      <c r="C2162">
        <v>306.93</v>
      </c>
    </row>
    <row r="2163" spans="1:3" x14ac:dyDescent="0.25">
      <c r="A2163">
        <v>25000868</v>
      </c>
      <c r="B2163" t="s">
        <v>1497</v>
      </c>
      <c r="C2163">
        <v>471</v>
      </c>
    </row>
    <row r="2164" spans="1:3" x14ac:dyDescent="0.25">
      <c r="A2164">
        <v>25000871</v>
      </c>
      <c r="B2164" t="s">
        <v>1498</v>
      </c>
      <c r="C2164">
        <v>505.63</v>
      </c>
    </row>
    <row r="2165" spans="1:3" x14ac:dyDescent="0.25">
      <c r="A2165">
        <v>25000893</v>
      </c>
      <c r="B2165" t="s">
        <v>6653</v>
      </c>
      <c r="C2165">
        <v>865.83</v>
      </c>
    </row>
    <row r="2166" spans="1:3" x14ac:dyDescent="0.25">
      <c r="A2166">
        <v>25000941</v>
      </c>
      <c r="B2166" t="s">
        <v>1499</v>
      </c>
      <c r="C2166">
        <v>156.13</v>
      </c>
    </row>
    <row r="2167" spans="1:3" x14ac:dyDescent="0.25">
      <c r="A2167">
        <v>25000942</v>
      </c>
      <c r="B2167" t="s">
        <v>1500</v>
      </c>
      <c r="C2167">
        <v>209.31</v>
      </c>
    </row>
    <row r="2168" spans="1:3" x14ac:dyDescent="0.25">
      <c r="A2168">
        <v>25000943</v>
      </c>
      <c r="B2168" t="s">
        <v>1501</v>
      </c>
      <c r="C2168">
        <v>216.45</v>
      </c>
    </row>
    <row r="2169" spans="1:3" x14ac:dyDescent="0.25">
      <c r="A2169">
        <v>25000944</v>
      </c>
      <c r="B2169" t="s">
        <v>1502</v>
      </c>
      <c r="C2169">
        <v>251.94</v>
      </c>
    </row>
    <row r="2170" spans="1:3" x14ac:dyDescent="0.25">
      <c r="A2170">
        <v>25000945</v>
      </c>
      <c r="B2170" t="s">
        <v>1503</v>
      </c>
      <c r="C2170">
        <v>265.81</v>
      </c>
    </row>
    <row r="2171" spans="1:3" x14ac:dyDescent="0.25">
      <c r="A2171">
        <v>25000946</v>
      </c>
      <c r="B2171" t="s">
        <v>1504</v>
      </c>
      <c r="C2171">
        <v>299.83999999999997</v>
      </c>
    </row>
    <row r="2172" spans="1:3" x14ac:dyDescent="0.25">
      <c r="A2172">
        <v>25000947</v>
      </c>
      <c r="B2172" t="s">
        <v>1505</v>
      </c>
      <c r="C2172">
        <v>334.08</v>
      </c>
    </row>
    <row r="2173" spans="1:3" x14ac:dyDescent="0.25">
      <c r="A2173">
        <v>25000948</v>
      </c>
      <c r="B2173" t="s">
        <v>1506</v>
      </c>
      <c r="C2173">
        <v>450.7</v>
      </c>
    </row>
    <row r="2174" spans="1:3" x14ac:dyDescent="0.25">
      <c r="A2174">
        <v>25000949</v>
      </c>
      <c r="B2174" t="s">
        <v>1507</v>
      </c>
      <c r="C2174">
        <v>409.31</v>
      </c>
    </row>
    <row r="2175" spans="1:3" x14ac:dyDescent="0.25">
      <c r="A2175">
        <v>25000950</v>
      </c>
      <c r="B2175" t="s">
        <v>1508</v>
      </c>
      <c r="C2175">
        <v>517.36</v>
      </c>
    </row>
    <row r="2176" spans="1:3" x14ac:dyDescent="0.25">
      <c r="A2176">
        <v>25000951</v>
      </c>
      <c r="B2176" t="s">
        <v>1509</v>
      </c>
      <c r="C2176">
        <v>619.29</v>
      </c>
    </row>
    <row r="2177" spans="1:3" x14ac:dyDescent="0.25">
      <c r="A2177">
        <v>25000954</v>
      </c>
      <c r="B2177" t="s">
        <v>1510</v>
      </c>
      <c r="C2177">
        <v>772.63</v>
      </c>
    </row>
    <row r="2178" spans="1:3" x14ac:dyDescent="0.25">
      <c r="A2178">
        <v>25000956</v>
      </c>
      <c r="B2178" t="s">
        <v>1511</v>
      </c>
      <c r="C2178">
        <v>327.49</v>
      </c>
    </row>
    <row r="2179" spans="1:3" x14ac:dyDescent="0.25">
      <c r="A2179">
        <v>25000957</v>
      </c>
      <c r="B2179" t="s">
        <v>1512</v>
      </c>
      <c r="C2179">
        <v>363.9</v>
      </c>
    </row>
    <row r="2180" spans="1:3" x14ac:dyDescent="0.25">
      <c r="A2180">
        <v>25000958</v>
      </c>
      <c r="B2180" t="s">
        <v>1513</v>
      </c>
      <c r="C2180">
        <v>485.94</v>
      </c>
    </row>
    <row r="2181" spans="1:3" x14ac:dyDescent="0.25">
      <c r="A2181">
        <v>25000960</v>
      </c>
      <c r="B2181" t="s">
        <v>1514</v>
      </c>
      <c r="C2181">
        <v>817.7</v>
      </c>
    </row>
    <row r="2182" spans="1:3" x14ac:dyDescent="0.25">
      <c r="A2182">
        <v>25000961</v>
      </c>
      <c r="B2182" t="s">
        <v>1515</v>
      </c>
      <c r="C2182">
        <v>664.02</v>
      </c>
    </row>
    <row r="2183" spans="1:3" x14ac:dyDescent="0.25">
      <c r="A2183">
        <v>25000962</v>
      </c>
      <c r="B2183" t="s">
        <v>1516</v>
      </c>
      <c r="C2183">
        <v>251.2</v>
      </c>
    </row>
    <row r="2184" spans="1:3" x14ac:dyDescent="0.25">
      <c r="A2184">
        <v>25000963</v>
      </c>
      <c r="B2184" t="s">
        <v>1517</v>
      </c>
      <c r="C2184">
        <v>303</v>
      </c>
    </row>
    <row r="2185" spans="1:3" x14ac:dyDescent="0.25">
      <c r="A2185">
        <v>25000965</v>
      </c>
      <c r="B2185" t="s">
        <v>1518</v>
      </c>
      <c r="C2185">
        <v>406</v>
      </c>
    </row>
    <row r="2186" spans="1:3" x14ac:dyDescent="0.25">
      <c r="A2186">
        <v>25000966</v>
      </c>
      <c r="B2186" t="s">
        <v>1519</v>
      </c>
      <c r="C2186">
        <v>485.92</v>
      </c>
    </row>
    <row r="2187" spans="1:3" x14ac:dyDescent="0.25">
      <c r="A2187">
        <v>25000968</v>
      </c>
      <c r="B2187" t="s">
        <v>1520</v>
      </c>
      <c r="C2187">
        <v>499.54</v>
      </c>
    </row>
    <row r="2188" spans="1:3" x14ac:dyDescent="0.25">
      <c r="A2188">
        <v>25000969</v>
      </c>
      <c r="B2188" t="s">
        <v>1521</v>
      </c>
      <c r="C2188">
        <v>325.24</v>
      </c>
    </row>
    <row r="2189" spans="1:3" x14ac:dyDescent="0.25">
      <c r="A2189">
        <v>25000970</v>
      </c>
      <c r="B2189" t="s">
        <v>1522</v>
      </c>
      <c r="C2189">
        <v>458.87</v>
      </c>
    </row>
    <row r="2190" spans="1:3" x14ac:dyDescent="0.25">
      <c r="A2190">
        <v>25000971</v>
      </c>
      <c r="B2190" t="s">
        <v>1523</v>
      </c>
      <c r="C2190">
        <v>437</v>
      </c>
    </row>
    <row r="2191" spans="1:3" x14ac:dyDescent="0.25">
      <c r="A2191">
        <v>25000974</v>
      </c>
      <c r="B2191" t="s">
        <v>1524</v>
      </c>
      <c r="C2191">
        <v>416.14</v>
      </c>
    </row>
    <row r="2192" spans="1:3" x14ac:dyDescent="0.25">
      <c r="A2192">
        <v>25000975</v>
      </c>
      <c r="B2192" t="s">
        <v>1525</v>
      </c>
      <c r="C2192">
        <v>520.17999999999995</v>
      </c>
    </row>
    <row r="2193" spans="1:3" x14ac:dyDescent="0.25">
      <c r="A2193">
        <v>25000976</v>
      </c>
      <c r="B2193" t="s">
        <v>1526</v>
      </c>
      <c r="C2193">
        <v>392.65</v>
      </c>
    </row>
    <row r="2194" spans="1:3" x14ac:dyDescent="0.25">
      <c r="A2194">
        <v>25000977</v>
      </c>
      <c r="B2194" t="s">
        <v>1527</v>
      </c>
      <c r="C2194">
        <v>529.16999999999996</v>
      </c>
    </row>
    <row r="2195" spans="1:3" x14ac:dyDescent="0.25">
      <c r="A2195">
        <v>25000978</v>
      </c>
      <c r="B2195" t="s">
        <v>1528</v>
      </c>
      <c r="C2195">
        <v>393.96</v>
      </c>
    </row>
    <row r="2196" spans="1:3" x14ac:dyDescent="0.25">
      <c r="A2196">
        <v>25000979</v>
      </c>
      <c r="B2196" t="s">
        <v>1529</v>
      </c>
      <c r="C2196">
        <v>471.21</v>
      </c>
    </row>
    <row r="2197" spans="1:3" x14ac:dyDescent="0.25">
      <c r="A2197">
        <v>25000982</v>
      </c>
      <c r="B2197" t="s">
        <v>1530</v>
      </c>
      <c r="C2197">
        <v>568.84</v>
      </c>
    </row>
    <row r="2198" spans="1:3" x14ac:dyDescent="0.25">
      <c r="A2198">
        <v>25000985</v>
      </c>
      <c r="B2198" t="s">
        <v>1531</v>
      </c>
      <c r="C2198">
        <v>424.52</v>
      </c>
    </row>
    <row r="2199" spans="1:3" x14ac:dyDescent="0.25">
      <c r="A2199">
        <v>25000986</v>
      </c>
      <c r="B2199" t="s">
        <v>1532</v>
      </c>
      <c r="C2199">
        <v>427.21</v>
      </c>
    </row>
    <row r="2200" spans="1:3" x14ac:dyDescent="0.25">
      <c r="A2200">
        <v>25000989</v>
      </c>
      <c r="B2200" t="s">
        <v>1533</v>
      </c>
      <c r="C2200">
        <v>493.8</v>
      </c>
    </row>
    <row r="2201" spans="1:3" x14ac:dyDescent="0.25">
      <c r="A2201">
        <v>25000997</v>
      </c>
      <c r="B2201" t="s">
        <v>1534</v>
      </c>
      <c r="C2201">
        <v>749.17</v>
      </c>
    </row>
    <row r="2202" spans="1:3" x14ac:dyDescent="0.25">
      <c r="A2202">
        <v>25000998</v>
      </c>
      <c r="B2202" t="s">
        <v>1535</v>
      </c>
      <c r="C2202">
        <v>814.17</v>
      </c>
    </row>
    <row r="2203" spans="1:3" x14ac:dyDescent="0.25">
      <c r="A2203">
        <v>25000999</v>
      </c>
      <c r="B2203" t="s">
        <v>1536</v>
      </c>
      <c r="C2203">
        <v>999.17</v>
      </c>
    </row>
    <row r="2204" spans="1:3" x14ac:dyDescent="0.25">
      <c r="A2204">
        <v>25001000</v>
      </c>
      <c r="B2204" t="s">
        <v>1537</v>
      </c>
      <c r="C2204">
        <v>1010</v>
      </c>
    </row>
    <row r="2205" spans="1:3" x14ac:dyDescent="0.25">
      <c r="A2205">
        <v>25001001</v>
      </c>
      <c r="B2205" t="s">
        <v>1538</v>
      </c>
      <c r="C2205">
        <v>1140.83</v>
      </c>
    </row>
    <row r="2206" spans="1:3" x14ac:dyDescent="0.25">
      <c r="A2206">
        <v>25001002</v>
      </c>
      <c r="B2206" t="s">
        <v>1539</v>
      </c>
      <c r="C2206">
        <v>1249.17</v>
      </c>
    </row>
    <row r="2207" spans="1:3" x14ac:dyDescent="0.25">
      <c r="A2207">
        <v>25001009</v>
      </c>
      <c r="B2207" t="s">
        <v>7641</v>
      </c>
      <c r="C2207">
        <v>11.58</v>
      </c>
    </row>
    <row r="2208" spans="1:3" x14ac:dyDescent="0.25">
      <c r="A2208">
        <v>25001010</v>
      </c>
      <c r="B2208" t="s">
        <v>1540</v>
      </c>
      <c r="C2208">
        <v>19.079999999999998</v>
      </c>
    </row>
    <row r="2209" spans="1:3" x14ac:dyDescent="0.25">
      <c r="A2209">
        <v>25001011</v>
      </c>
      <c r="B2209" t="s">
        <v>1541</v>
      </c>
      <c r="C2209">
        <v>14.09</v>
      </c>
    </row>
    <row r="2210" spans="1:3" x14ac:dyDescent="0.25">
      <c r="A2210">
        <v>25001012</v>
      </c>
      <c r="B2210" t="s">
        <v>1542</v>
      </c>
      <c r="C2210">
        <v>29.08</v>
      </c>
    </row>
    <row r="2211" spans="1:3" x14ac:dyDescent="0.25">
      <c r="A2211">
        <v>25001013</v>
      </c>
      <c r="B2211" t="s">
        <v>1543</v>
      </c>
      <c r="C2211">
        <v>32.42</v>
      </c>
    </row>
    <row r="2212" spans="1:3" x14ac:dyDescent="0.25">
      <c r="A2212">
        <v>25001062</v>
      </c>
      <c r="B2212" t="s">
        <v>1462</v>
      </c>
      <c r="C2212">
        <v>277.11</v>
      </c>
    </row>
    <row r="2213" spans="1:3" x14ac:dyDescent="0.25">
      <c r="A2213">
        <v>25001375</v>
      </c>
      <c r="B2213" t="s">
        <v>1544</v>
      </c>
      <c r="C2213">
        <v>499.17</v>
      </c>
    </row>
    <row r="2214" spans="1:3" x14ac:dyDescent="0.25">
      <c r="A2214">
        <v>25001675</v>
      </c>
      <c r="B2214" t="s">
        <v>1545</v>
      </c>
      <c r="C2214">
        <v>465.83</v>
      </c>
    </row>
    <row r="2215" spans="1:3" x14ac:dyDescent="0.25">
      <c r="A2215">
        <v>25001871</v>
      </c>
      <c r="B2215" t="s">
        <v>1546</v>
      </c>
      <c r="C2215">
        <v>613.04</v>
      </c>
    </row>
    <row r="2216" spans="1:3" x14ac:dyDescent="0.25">
      <c r="A2216">
        <v>25001878</v>
      </c>
      <c r="B2216" t="s">
        <v>1547</v>
      </c>
      <c r="C2216">
        <v>572.5</v>
      </c>
    </row>
    <row r="2217" spans="1:3" x14ac:dyDescent="0.25">
      <c r="A2217">
        <v>25001947</v>
      </c>
      <c r="B2217" t="s">
        <v>1548</v>
      </c>
      <c r="C2217">
        <v>374.17</v>
      </c>
    </row>
    <row r="2218" spans="1:3" x14ac:dyDescent="0.25">
      <c r="A2218">
        <v>25001948</v>
      </c>
      <c r="B2218" t="s">
        <v>1549</v>
      </c>
      <c r="C2218">
        <v>662.5</v>
      </c>
    </row>
    <row r="2219" spans="1:3" x14ac:dyDescent="0.25">
      <c r="A2219">
        <v>25001957</v>
      </c>
      <c r="B2219" t="s">
        <v>1550</v>
      </c>
      <c r="C2219">
        <v>465.83</v>
      </c>
    </row>
    <row r="2220" spans="1:3" x14ac:dyDescent="0.25">
      <c r="A2220">
        <v>25001958</v>
      </c>
      <c r="B2220" t="s">
        <v>1551</v>
      </c>
      <c r="C2220">
        <v>712.5</v>
      </c>
    </row>
    <row r="2221" spans="1:3" x14ac:dyDescent="0.25">
      <c r="A2221">
        <v>25001978</v>
      </c>
      <c r="B2221" t="s">
        <v>1552</v>
      </c>
      <c r="C2221">
        <v>540.83000000000004</v>
      </c>
    </row>
    <row r="2222" spans="1:3" x14ac:dyDescent="0.25">
      <c r="A2222">
        <v>25001979</v>
      </c>
      <c r="B2222" t="s">
        <v>1553</v>
      </c>
      <c r="C2222">
        <v>599.16999999999996</v>
      </c>
    </row>
    <row r="2223" spans="1:3" x14ac:dyDescent="0.25">
      <c r="A2223">
        <v>25001984</v>
      </c>
      <c r="B2223" t="s">
        <v>1554</v>
      </c>
      <c r="C2223">
        <v>715.94</v>
      </c>
    </row>
    <row r="2224" spans="1:3" x14ac:dyDescent="0.25">
      <c r="A2224">
        <v>25001985</v>
      </c>
      <c r="B2224" t="s">
        <v>1555</v>
      </c>
      <c r="C2224">
        <v>514.78</v>
      </c>
    </row>
    <row r="2225" spans="1:3" x14ac:dyDescent="0.25">
      <c r="A2225">
        <v>25001986</v>
      </c>
      <c r="B2225" t="s">
        <v>1556</v>
      </c>
      <c r="C2225">
        <v>587.49</v>
      </c>
    </row>
    <row r="2226" spans="1:3" x14ac:dyDescent="0.25">
      <c r="A2226">
        <v>25001989</v>
      </c>
      <c r="B2226" t="s">
        <v>1557</v>
      </c>
      <c r="C2226">
        <v>665.83</v>
      </c>
    </row>
    <row r="2227" spans="1:3" x14ac:dyDescent="0.25">
      <c r="A2227">
        <v>25001992</v>
      </c>
      <c r="B2227" t="s">
        <v>1558</v>
      </c>
      <c r="C2227">
        <v>758.05</v>
      </c>
    </row>
    <row r="2228" spans="1:3" x14ac:dyDescent="0.25">
      <c r="A2228">
        <v>25002011</v>
      </c>
      <c r="B2228" t="s">
        <v>1559</v>
      </c>
      <c r="C2228">
        <v>12.42</v>
      </c>
    </row>
    <row r="2229" spans="1:3" x14ac:dyDescent="0.25">
      <c r="A2229">
        <v>25002012</v>
      </c>
      <c r="B2229" t="s">
        <v>1560</v>
      </c>
      <c r="C2229">
        <v>18.25</v>
      </c>
    </row>
    <row r="2230" spans="1:3" x14ac:dyDescent="0.25">
      <c r="A2230">
        <v>25002013</v>
      </c>
      <c r="B2230" t="s">
        <v>1561</v>
      </c>
      <c r="C2230">
        <v>29.08</v>
      </c>
    </row>
    <row r="2231" spans="1:3" x14ac:dyDescent="0.25">
      <c r="A2231">
        <v>25002030</v>
      </c>
      <c r="B2231" t="s">
        <v>1562</v>
      </c>
      <c r="C2231">
        <v>19.899999999999999</v>
      </c>
    </row>
    <row r="2232" spans="1:3" x14ac:dyDescent="0.25">
      <c r="A2232">
        <v>25002035</v>
      </c>
      <c r="B2232" t="s">
        <v>1563</v>
      </c>
      <c r="C2232">
        <v>19.899999999999999</v>
      </c>
    </row>
    <row r="2233" spans="1:3" x14ac:dyDescent="0.25">
      <c r="A2233">
        <v>25002036</v>
      </c>
      <c r="B2233" t="s">
        <v>1564</v>
      </c>
      <c r="C2233">
        <v>19.899999999999999</v>
      </c>
    </row>
    <row r="2234" spans="1:3" x14ac:dyDescent="0.25">
      <c r="A2234">
        <v>25002038</v>
      </c>
      <c r="B2234" t="s">
        <v>1565</v>
      </c>
      <c r="C2234">
        <v>19.899999999999999</v>
      </c>
    </row>
    <row r="2235" spans="1:3" x14ac:dyDescent="0.25">
      <c r="A2235">
        <v>25002055</v>
      </c>
      <c r="B2235" t="s">
        <v>1566</v>
      </c>
      <c r="C2235">
        <v>19.899999999999999</v>
      </c>
    </row>
    <row r="2236" spans="1:3" x14ac:dyDescent="0.25">
      <c r="A2236">
        <v>25002075</v>
      </c>
      <c r="B2236" t="s">
        <v>1567</v>
      </c>
      <c r="C2236">
        <v>19.899999999999999</v>
      </c>
    </row>
    <row r="2237" spans="1:3" x14ac:dyDescent="0.25">
      <c r="A2237">
        <v>25002080</v>
      </c>
      <c r="B2237" t="s">
        <v>7642</v>
      </c>
      <c r="C2237">
        <v>19.899999999999999</v>
      </c>
    </row>
    <row r="2238" spans="1:3" x14ac:dyDescent="0.25">
      <c r="A2238">
        <v>25002090</v>
      </c>
      <c r="B2238" t="s">
        <v>1568</v>
      </c>
      <c r="C2238">
        <v>291.67</v>
      </c>
    </row>
    <row r="2239" spans="1:3" x14ac:dyDescent="0.25">
      <c r="A2239">
        <v>25002095</v>
      </c>
      <c r="B2239" t="s">
        <v>1569</v>
      </c>
      <c r="C2239">
        <v>0</v>
      </c>
    </row>
    <row r="2240" spans="1:3" x14ac:dyDescent="0.25">
      <c r="A2240">
        <v>25002098</v>
      </c>
      <c r="B2240" t="s">
        <v>1570</v>
      </c>
      <c r="C2240">
        <v>0</v>
      </c>
    </row>
    <row r="2241" spans="1:3" x14ac:dyDescent="0.25">
      <c r="A2241">
        <v>25002100</v>
      </c>
      <c r="B2241" t="s">
        <v>1571</v>
      </c>
      <c r="C2241">
        <v>19.920000000000002</v>
      </c>
    </row>
    <row r="2242" spans="1:3" x14ac:dyDescent="0.25">
      <c r="A2242">
        <v>25002167</v>
      </c>
      <c r="B2242" t="s">
        <v>1572</v>
      </c>
      <c r="C2242">
        <v>366.76</v>
      </c>
    </row>
    <row r="2243" spans="1:3" x14ac:dyDescent="0.25">
      <c r="A2243">
        <v>25002169</v>
      </c>
      <c r="B2243" t="s">
        <v>1573</v>
      </c>
      <c r="C2243">
        <v>449.49</v>
      </c>
    </row>
    <row r="2244" spans="1:3" x14ac:dyDescent="0.25">
      <c r="A2244">
        <v>25002172</v>
      </c>
      <c r="B2244" t="s">
        <v>1574</v>
      </c>
      <c r="C2244">
        <v>6.06</v>
      </c>
    </row>
    <row r="2245" spans="1:3" x14ac:dyDescent="0.25">
      <c r="A2245">
        <v>25002182</v>
      </c>
      <c r="B2245" t="s">
        <v>1575</v>
      </c>
      <c r="C2245">
        <v>50.44</v>
      </c>
    </row>
    <row r="2246" spans="1:3" x14ac:dyDescent="0.25">
      <c r="A2246">
        <v>25002184</v>
      </c>
      <c r="B2246" t="s">
        <v>1576</v>
      </c>
      <c r="C2246">
        <v>2.34</v>
      </c>
    </row>
    <row r="2247" spans="1:3" x14ac:dyDescent="0.25">
      <c r="A2247">
        <v>25002190</v>
      </c>
      <c r="B2247" t="s">
        <v>1577</v>
      </c>
      <c r="C2247">
        <v>9.92</v>
      </c>
    </row>
    <row r="2248" spans="1:3" x14ac:dyDescent="0.25">
      <c r="A2248">
        <v>25002198</v>
      </c>
      <c r="B2248" t="s">
        <v>1578</v>
      </c>
      <c r="C2248">
        <v>9.92</v>
      </c>
    </row>
    <row r="2249" spans="1:3" x14ac:dyDescent="0.25">
      <c r="A2249">
        <v>25002275</v>
      </c>
      <c r="B2249" t="s">
        <v>1579</v>
      </c>
      <c r="C2249">
        <v>271.37</v>
      </c>
    </row>
    <row r="2250" spans="1:3" x14ac:dyDescent="0.25">
      <c r="A2250">
        <v>25002276</v>
      </c>
      <c r="B2250" t="s">
        <v>1580</v>
      </c>
      <c r="C2250">
        <v>300.87</v>
      </c>
    </row>
    <row r="2251" spans="1:3" x14ac:dyDescent="0.25">
      <c r="A2251">
        <v>25002500</v>
      </c>
      <c r="B2251" t="s">
        <v>1581</v>
      </c>
      <c r="C2251">
        <v>0</v>
      </c>
    </row>
    <row r="2252" spans="1:3" x14ac:dyDescent="0.25">
      <c r="A2252">
        <v>25002941</v>
      </c>
      <c r="B2252" t="s">
        <v>1582</v>
      </c>
      <c r="C2252">
        <v>235.4</v>
      </c>
    </row>
    <row r="2253" spans="1:3" x14ac:dyDescent="0.25">
      <c r="A2253">
        <v>25002942</v>
      </c>
      <c r="B2253" t="s">
        <v>1583</v>
      </c>
      <c r="C2253">
        <v>287.5</v>
      </c>
    </row>
    <row r="2254" spans="1:3" x14ac:dyDescent="0.25">
      <c r="A2254">
        <v>25002943</v>
      </c>
      <c r="B2254" t="s">
        <v>1584</v>
      </c>
      <c r="C2254">
        <v>346.27</v>
      </c>
    </row>
    <row r="2255" spans="1:3" x14ac:dyDescent="0.25">
      <c r="A2255">
        <v>25002944</v>
      </c>
      <c r="B2255" t="s">
        <v>1585</v>
      </c>
      <c r="C2255">
        <v>362.37</v>
      </c>
    </row>
    <row r="2256" spans="1:3" x14ac:dyDescent="0.25">
      <c r="A2256">
        <v>25002945</v>
      </c>
      <c r="B2256" t="s">
        <v>1586</v>
      </c>
      <c r="C2256">
        <v>300.41000000000003</v>
      </c>
    </row>
    <row r="2257" spans="1:3" x14ac:dyDescent="0.25">
      <c r="A2257">
        <v>25002946</v>
      </c>
      <c r="B2257" t="s">
        <v>1587</v>
      </c>
      <c r="C2257">
        <v>414.12</v>
      </c>
    </row>
    <row r="2258" spans="1:3" x14ac:dyDescent="0.25">
      <c r="A2258">
        <v>25002947</v>
      </c>
      <c r="B2258" t="s">
        <v>1588</v>
      </c>
      <c r="C2258">
        <v>444.06</v>
      </c>
    </row>
    <row r="2259" spans="1:3" x14ac:dyDescent="0.25">
      <c r="A2259">
        <v>25002948</v>
      </c>
      <c r="B2259" t="s">
        <v>1589</v>
      </c>
      <c r="C2259">
        <v>482.41</v>
      </c>
    </row>
    <row r="2260" spans="1:3" x14ac:dyDescent="0.25">
      <c r="A2260">
        <v>25002949</v>
      </c>
      <c r="B2260" t="s">
        <v>1590</v>
      </c>
      <c r="C2260">
        <v>556.79999999999995</v>
      </c>
    </row>
    <row r="2261" spans="1:3" x14ac:dyDescent="0.25">
      <c r="A2261">
        <v>25002950</v>
      </c>
      <c r="B2261" t="s">
        <v>1591</v>
      </c>
      <c r="C2261">
        <v>657.05</v>
      </c>
    </row>
    <row r="2262" spans="1:3" x14ac:dyDescent="0.25">
      <c r="A2262">
        <v>25002951</v>
      </c>
      <c r="B2262" t="s">
        <v>1591</v>
      </c>
      <c r="C2262">
        <v>657.05</v>
      </c>
    </row>
    <row r="2263" spans="1:3" x14ac:dyDescent="0.25">
      <c r="A2263">
        <v>25002952</v>
      </c>
      <c r="B2263" t="s">
        <v>1592</v>
      </c>
      <c r="C2263">
        <v>800.97</v>
      </c>
    </row>
    <row r="2264" spans="1:3" x14ac:dyDescent="0.25">
      <c r="A2264">
        <v>25002953</v>
      </c>
      <c r="B2264" t="s">
        <v>1593</v>
      </c>
      <c r="C2264">
        <v>986.36</v>
      </c>
    </row>
    <row r="2265" spans="1:3" x14ac:dyDescent="0.25">
      <c r="A2265">
        <v>25002979</v>
      </c>
      <c r="B2265" t="s">
        <v>1594</v>
      </c>
      <c r="C2265">
        <v>591.89</v>
      </c>
    </row>
    <row r="2266" spans="1:3" x14ac:dyDescent="0.25">
      <c r="A2266">
        <v>25002985</v>
      </c>
      <c r="B2266" t="s">
        <v>1595</v>
      </c>
      <c r="C2266">
        <v>486.49</v>
      </c>
    </row>
    <row r="2267" spans="1:3" x14ac:dyDescent="0.25">
      <c r="A2267">
        <v>25002998</v>
      </c>
      <c r="B2267" t="s">
        <v>1596</v>
      </c>
      <c r="C2267">
        <v>790.83</v>
      </c>
    </row>
    <row r="2268" spans="1:3" x14ac:dyDescent="0.25">
      <c r="A2268">
        <v>25002999</v>
      </c>
      <c r="B2268" t="s">
        <v>1597</v>
      </c>
      <c r="C2268">
        <v>874.17</v>
      </c>
    </row>
    <row r="2269" spans="1:3" x14ac:dyDescent="0.25">
      <c r="A2269">
        <v>25003000</v>
      </c>
      <c r="B2269" t="s">
        <v>1598</v>
      </c>
      <c r="C2269">
        <v>957.5</v>
      </c>
    </row>
    <row r="2270" spans="1:3" x14ac:dyDescent="0.25">
      <c r="A2270">
        <v>25003001</v>
      </c>
      <c r="B2270" t="s">
        <v>1599</v>
      </c>
      <c r="C2270">
        <v>207.5</v>
      </c>
    </row>
    <row r="2271" spans="1:3" x14ac:dyDescent="0.25">
      <c r="A2271">
        <v>25003002</v>
      </c>
      <c r="B2271" t="s">
        <v>1600</v>
      </c>
      <c r="C2271">
        <v>290.83</v>
      </c>
    </row>
    <row r="2272" spans="1:3" x14ac:dyDescent="0.25">
      <c r="A2272">
        <v>25003011</v>
      </c>
      <c r="B2272" t="s">
        <v>7643</v>
      </c>
      <c r="C2272">
        <v>29.92</v>
      </c>
    </row>
    <row r="2273" spans="1:3" x14ac:dyDescent="0.25">
      <c r="A2273">
        <v>25003012</v>
      </c>
      <c r="B2273" t="s">
        <v>1601</v>
      </c>
      <c r="C2273">
        <v>33.25</v>
      </c>
    </row>
    <row r="2274" spans="1:3" x14ac:dyDescent="0.25">
      <c r="A2274">
        <v>25003243</v>
      </c>
      <c r="B2274" t="s">
        <v>1602</v>
      </c>
      <c r="C2274">
        <v>238.34</v>
      </c>
    </row>
    <row r="2275" spans="1:3" x14ac:dyDescent="0.25">
      <c r="A2275">
        <v>25003311</v>
      </c>
      <c r="B2275" t="s">
        <v>1603</v>
      </c>
      <c r="C2275">
        <v>14.92</v>
      </c>
    </row>
    <row r="2276" spans="1:3" x14ac:dyDescent="0.25">
      <c r="A2276">
        <v>25003374</v>
      </c>
      <c r="B2276" t="s">
        <v>1604</v>
      </c>
      <c r="C2276">
        <v>415.83</v>
      </c>
    </row>
    <row r="2277" spans="1:3" x14ac:dyDescent="0.25">
      <c r="A2277">
        <v>25003380</v>
      </c>
      <c r="B2277" t="s">
        <v>1605</v>
      </c>
      <c r="C2277">
        <v>332.5</v>
      </c>
    </row>
    <row r="2278" spans="1:3" x14ac:dyDescent="0.25">
      <c r="A2278">
        <v>25003503</v>
      </c>
      <c r="B2278" t="s">
        <v>1606</v>
      </c>
      <c r="C2278">
        <v>334.38</v>
      </c>
    </row>
    <row r="2279" spans="1:3" x14ac:dyDescent="0.25">
      <c r="A2279">
        <v>25003507</v>
      </c>
      <c r="B2279" t="s">
        <v>1607</v>
      </c>
      <c r="C2279">
        <v>296.02</v>
      </c>
    </row>
    <row r="2280" spans="1:3" x14ac:dyDescent="0.25">
      <c r="A2280">
        <v>25003942</v>
      </c>
      <c r="B2280" t="s">
        <v>1608</v>
      </c>
      <c r="C2280">
        <v>214.8</v>
      </c>
    </row>
    <row r="2281" spans="1:3" x14ac:dyDescent="0.25">
      <c r="A2281">
        <v>25003997</v>
      </c>
      <c r="B2281" t="s">
        <v>1609</v>
      </c>
      <c r="C2281">
        <v>582.5</v>
      </c>
    </row>
    <row r="2282" spans="1:3" x14ac:dyDescent="0.25">
      <c r="A2282">
        <v>25004000</v>
      </c>
      <c r="B2282" t="s">
        <v>1610</v>
      </c>
      <c r="C2282">
        <v>832.5</v>
      </c>
    </row>
    <row r="2283" spans="1:3" x14ac:dyDescent="0.25">
      <c r="A2283">
        <v>25004001</v>
      </c>
      <c r="B2283" t="s">
        <v>1611</v>
      </c>
      <c r="C2283">
        <v>957.5</v>
      </c>
    </row>
    <row r="2284" spans="1:3" x14ac:dyDescent="0.25">
      <c r="A2284">
        <v>25004002</v>
      </c>
      <c r="B2284" t="s">
        <v>1612</v>
      </c>
      <c r="C2284">
        <v>1023.33</v>
      </c>
    </row>
    <row r="2285" spans="1:3" x14ac:dyDescent="0.25">
      <c r="A2285">
        <v>25004003</v>
      </c>
      <c r="B2285" t="s">
        <v>1613</v>
      </c>
      <c r="C2285">
        <v>405.42</v>
      </c>
    </row>
    <row r="2286" spans="1:3" x14ac:dyDescent="0.25">
      <c r="A2286">
        <v>25004004</v>
      </c>
      <c r="B2286" t="s">
        <v>1614</v>
      </c>
      <c r="C2286">
        <v>915.83</v>
      </c>
    </row>
    <row r="2287" spans="1:3" x14ac:dyDescent="0.25">
      <c r="A2287">
        <v>25004005</v>
      </c>
      <c r="B2287" t="s">
        <v>1615</v>
      </c>
      <c r="C2287">
        <v>1082.5</v>
      </c>
    </row>
    <row r="2288" spans="1:3" x14ac:dyDescent="0.25">
      <c r="A2288">
        <v>25004006</v>
      </c>
      <c r="B2288" t="s">
        <v>1616</v>
      </c>
      <c r="C2288">
        <v>1390.83</v>
      </c>
    </row>
    <row r="2289" spans="1:3" x14ac:dyDescent="0.25">
      <c r="A2289">
        <v>25004007</v>
      </c>
      <c r="B2289" t="s">
        <v>1617</v>
      </c>
      <c r="C2289">
        <v>361.58</v>
      </c>
    </row>
    <row r="2290" spans="1:3" x14ac:dyDescent="0.25">
      <c r="A2290">
        <v>25004009</v>
      </c>
      <c r="B2290" t="s">
        <v>7644</v>
      </c>
      <c r="C2290">
        <v>13.25</v>
      </c>
    </row>
    <row r="2291" spans="1:3" x14ac:dyDescent="0.25">
      <c r="A2291">
        <v>25004011</v>
      </c>
      <c r="B2291" t="s">
        <v>7643</v>
      </c>
      <c r="C2291">
        <v>34.92</v>
      </c>
    </row>
    <row r="2292" spans="1:3" x14ac:dyDescent="0.25">
      <c r="A2292">
        <v>25004012</v>
      </c>
      <c r="B2292" t="s">
        <v>1618</v>
      </c>
      <c r="C2292">
        <v>15.75</v>
      </c>
    </row>
    <row r="2293" spans="1:3" x14ac:dyDescent="0.25">
      <c r="A2293">
        <v>25004203</v>
      </c>
      <c r="B2293" t="s">
        <v>1619</v>
      </c>
      <c r="C2293">
        <v>435.48</v>
      </c>
    </row>
    <row r="2294" spans="1:3" x14ac:dyDescent="0.25">
      <c r="A2294">
        <v>25004207</v>
      </c>
      <c r="B2294" t="s">
        <v>1620</v>
      </c>
      <c r="C2294">
        <v>389.44</v>
      </c>
    </row>
    <row r="2295" spans="1:3" x14ac:dyDescent="0.25">
      <c r="A2295">
        <v>25004311</v>
      </c>
      <c r="B2295" t="s">
        <v>1621</v>
      </c>
      <c r="C2295">
        <v>495</v>
      </c>
    </row>
    <row r="2296" spans="1:3" x14ac:dyDescent="0.25">
      <c r="A2296">
        <v>25004411</v>
      </c>
      <c r="B2296" t="s">
        <v>7645</v>
      </c>
      <c r="C2296">
        <v>25.75</v>
      </c>
    </row>
    <row r="2297" spans="1:3" x14ac:dyDescent="0.25">
      <c r="A2297">
        <v>25004412</v>
      </c>
      <c r="B2297" t="s">
        <v>1622</v>
      </c>
      <c r="C2297">
        <v>33.25</v>
      </c>
    </row>
    <row r="2298" spans="1:3" x14ac:dyDescent="0.25">
      <c r="A2298">
        <v>25004450</v>
      </c>
      <c r="B2298" t="s">
        <v>7646</v>
      </c>
      <c r="C2298">
        <v>22.42</v>
      </c>
    </row>
    <row r="2299" spans="1:3" x14ac:dyDescent="0.25">
      <c r="A2299">
        <v>25004503</v>
      </c>
      <c r="B2299" t="s">
        <v>1623</v>
      </c>
      <c r="C2299">
        <v>482.3</v>
      </c>
    </row>
    <row r="2300" spans="1:3" x14ac:dyDescent="0.25">
      <c r="A2300">
        <v>25004504</v>
      </c>
      <c r="B2300" t="s">
        <v>1624</v>
      </c>
      <c r="C2300">
        <v>938.02</v>
      </c>
    </row>
    <row r="2301" spans="1:3" x14ac:dyDescent="0.25">
      <c r="A2301">
        <v>25004507</v>
      </c>
      <c r="B2301" t="s">
        <v>1625</v>
      </c>
      <c r="C2301">
        <v>432.96</v>
      </c>
    </row>
    <row r="2302" spans="1:3" x14ac:dyDescent="0.25">
      <c r="A2302">
        <v>25004670</v>
      </c>
      <c r="B2302" t="s">
        <v>1626</v>
      </c>
      <c r="C2302">
        <v>260.54000000000002</v>
      </c>
    </row>
    <row r="2303" spans="1:3" x14ac:dyDescent="0.25">
      <c r="A2303">
        <v>25004675</v>
      </c>
      <c r="B2303" t="s">
        <v>1627</v>
      </c>
      <c r="C2303">
        <v>267.68</v>
      </c>
    </row>
    <row r="2304" spans="1:3" x14ac:dyDescent="0.25">
      <c r="A2304">
        <v>25004720</v>
      </c>
      <c r="B2304" t="s">
        <v>1628</v>
      </c>
      <c r="C2304">
        <v>11.58</v>
      </c>
    </row>
    <row r="2305" spans="1:3" x14ac:dyDescent="0.25">
      <c r="A2305">
        <v>25004812</v>
      </c>
      <c r="B2305" t="s">
        <v>1629</v>
      </c>
      <c r="C2305">
        <v>20.75</v>
      </c>
    </row>
    <row r="2306" spans="1:3" x14ac:dyDescent="0.25">
      <c r="A2306">
        <v>25004813</v>
      </c>
      <c r="B2306" t="s">
        <v>1630</v>
      </c>
      <c r="C2306">
        <v>8.25</v>
      </c>
    </row>
    <row r="2307" spans="1:3" x14ac:dyDescent="0.25">
      <c r="A2307">
        <v>25004893</v>
      </c>
      <c r="B2307" t="s">
        <v>1631</v>
      </c>
      <c r="C2307">
        <v>665.83</v>
      </c>
    </row>
    <row r="2308" spans="1:3" x14ac:dyDescent="0.25">
      <c r="A2308">
        <v>25004942</v>
      </c>
      <c r="B2308" t="s">
        <v>1632</v>
      </c>
      <c r="C2308">
        <v>214.86</v>
      </c>
    </row>
    <row r="2309" spans="1:3" x14ac:dyDescent="0.25">
      <c r="A2309">
        <v>25004944</v>
      </c>
      <c r="B2309" t="s">
        <v>1633</v>
      </c>
      <c r="C2309">
        <v>254.02</v>
      </c>
    </row>
    <row r="2310" spans="1:3" x14ac:dyDescent="0.25">
      <c r="A2310">
        <v>25004946</v>
      </c>
      <c r="B2310" t="s">
        <v>1634</v>
      </c>
      <c r="C2310">
        <v>302.45</v>
      </c>
    </row>
    <row r="2311" spans="1:3" x14ac:dyDescent="0.25">
      <c r="A2311">
        <v>25004985</v>
      </c>
      <c r="B2311" t="s">
        <v>1635</v>
      </c>
      <c r="C2311">
        <v>439.98</v>
      </c>
    </row>
    <row r="2312" spans="1:3" x14ac:dyDescent="0.25">
      <c r="A2312">
        <v>25004997</v>
      </c>
      <c r="B2312" t="s">
        <v>1636</v>
      </c>
      <c r="C2312">
        <v>532.5</v>
      </c>
    </row>
    <row r="2313" spans="1:3" x14ac:dyDescent="0.25">
      <c r="A2313">
        <v>25004998</v>
      </c>
      <c r="B2313" t="s">
        <v>1637</v>
      </c>
      <c r="C2313">
        <v>1269.42</v>
      </c>
    </row>
    <row r="2314" spans="1:3" x14ac:dyDescent="0.25">
      <c r="A2314">
        <v>25004999</v>
      </c>
      <c r="B2314" t="s">
        <v>1638</v>
      </c>
      <c r="C2314">
        <v>790.83</v>
      </c>
    </row>
    <row r="2315" spans="1:3" x14ac:dyDescent="0.25">
      <c r="A2315">
        <v>25005000</v>
      </c>
      <c r="B2315" t="s">
        <v>1639</v>
      </c>
      <c r="C2315">
        <v>1550.85</v>
      </c>
    </row>
    <row r="2316" spans="1:3" x14ac:dyDescent="0.25">
      <c r="A2316">
        <v>25005001</v>
      </c>
      <c r="B2316" t="s">
        <v>1640</v>
      </c>
      <c r="C2316">
        <v>1832.5</v>
      </c>
    </row>
    <row r="2317" spans="1:3" x14ac:dyDescent="0.25">
      <c r="A2317">
        <v>25005002</v>
      </c>
      <c r="B2317" t="s">
        <v>1641</v>
      </c>
      <c r="C2317">
        <v>1904.82</v>
      </c>
    </row>
    <row r="2318" spans="1:3" x14ac:dyDescent="0.25">
      <c r="A2318">
        <v>25005003</v>
      </c>
      <c r="B2318" t="s">
        <v>1642</v>
      </c>
      <c r="C2318">
        <v>564.98</v>
      </c>
    </row>
    <row r="2319" spans="1:3" x14ac:dyDescent="0.25">
      <c r="A2319">
        <v>25005005</v>
      </c>
      <c r="B2319" t="s">
        <v>1643</v>
      </c>
      <c r="C2319">
        <v>1085.46</v>
      </c>
    </row>
    <row r="2320" spans="1:3" x14ac:dyDescent="0.25">
      <c r="A2320">
        <v>25005007</v>
      </c>
      <c r="B2320" t="s">
        <v>1644</v>
      </c>
      <c r="C2320">
        <v>510.16</v>
      </c>
    </row>
    <row r="2321" spans="1:3" x14ac:dyDescent="0.25">
      <c r="A2321">
        <v>25005011</v>
      </c>
      <c r="B2321" t="s">
        <v>1645</v>
      </c>
      <c r="C2321">
        <v>15.75</v>
      </c>
    </row>
    <row r="2322" spans="1:3" x14ac:dyDescent="0.25">
      <c r="A2322">
        <v>25005012</v>
      </c>
      <c r="B2322" t="s">
        <v>1646</v>
      </c>
      <c r="C2322">
        <v>37.42</v>
      </c>
    </row>
    <row r="2323" spans="1:3" x14ac:dyDescent="0.25">
      <c r="A2323">
        <v>25005020</v>
      </c>
      <c r="B2323" t="s">
        <v>1647</v>
      </c>
      <c r="C2323">
        <v>249.17</v>
      </c>
    </row>
    <row r="2324" spans="1:3" x14ac:dyDescent="0.25">
      <c r="A2324">
        <v>25005081</v>
      </c>
      <c r="B2324" t="s">
        <v>1648</v>
      </c>
      <c r="C2324">
        <v>610</v>
      </c>
    </row>
    <row r="2325" spans="1:3" x14ac:dyDescent="0.25">
      <c r="A2325">
        <v>25005085</v>
      </c>
      <c r="B2325" t="s">
        <v>1649</v>
      </c>
      <c r="C2325">
        <v>4887</v>
      </c>
    </row>
    <row r="2326" spans="1:3" x14ac:dyDescent="0.25">
      <c r="A2326">
        <v>25005087</v>
      </c>
      <c r="B2326" t="s">
        <v>1650</v>
      </c>
      <c r="C2326">
        <v>332.5</v>
      </c>
    </row>
    <row r="2327" spans="1:3" x14ac:dyDescent="0.25">
      <c r="A2327">
        <v>25005090</v>
      </c>
      <c r="B2327" t="s">
        <v>1651</v>
      </c>
      <c r="C2327">
        <v>166.67</v>
      </c>
    </row>
    <row r="2328" spans="1:3" x14ac:dyDescent="0.25">
      <c r="A2328">
        <v>25005105</v>
      </c>
      <c r="B2328" t="s">
        <v>1652</v>
      </c>
      <c r="C2328">
        <v>2666.67</v>
      </c>
    </row>
    <row r="2329" spans="1:3" x14ac:dyDescent="0.25">
      <c r="A2329">
        <v>25005120</v>
      </c>
      <c r="B2329" t="s">
        <v>1653</v>
      </c>
      <c r="C2329">
        <v>65.83</v>
      </c>
    </row>
    <row r="2330" spans="1:3" x14ac:dyDescent="0.25">
      <c r="A2330">
        <v>25005121</v>
      </c>
      <c r="B2330" t="s">
        <v>1654</v>
      </c>
      <c r="C2330">
        <v>90.83</v>
      </c>
    </row>
    <row r="2331" spans="1:3" x14ac:dyDescent="0.25">
      <c r="A2331">
        <v>25005122</v>
      </c>
      <c r="B2331" t="s">
        <v>1655</v>
      </c>
      <c r="C2331">
        <v>124.17</v>
      </c>
    </row>
    <row r="2332" spans="1:3" x14ac:dyDescent="0.25">
      <c r="A2332">
        <v>25005123</v>
      </c>
      <c r="B2332" t="s">
        <v>1656</v>
      </c>
      <c r="C2332">
        <v>149.16999999999999</v>
      </c>
    </row>
    <row r="2333" spans="1:3" x14ac:dyDescent="0.25">
      <c r="A2333">
        <v>25005130</v>
      </c>
      <c r="B2333" t="s">
        <v>1657</v>
      </c>
      <c r="C2333">
        <v>106.67</v>
      </c>
    </row>
    <row r="2334" spans="1:3" x14ac:dyDescent="0.25">
      <c r="A2334">
        <v>25005253</v>
      </c>
      <c r="B2334" t="s">
        <v>1658</v>
      </c>
      <c r="C2334">
        <v>538.16</v>
      </c>
    </row>
    <row r="2335" spans="1:3" x14ac:dyDescent="0.25">
      <c r="A2335">
        <v>25005257</v>
      </c>
      <c r="B2335" t="s">
        <v>1659</v>
      </c>
      <c r="C2335">
        <v>453.72</v>
      </c>
    </row>
    <row r="2336" spans="1:3" x14ac:dyDescent="0.25">
      <c r="A2336">
        <v>25005403</v>
      </c>
      <c r="B2336" t="s">
        <v>1660</v>
      </c>
      <c r="C2336">
        <v>503.44</v>
      </c>
    </row>
    <row r="2337" spans="1:3" x14ac:dyDescent="0.25">
      <c r="A2337">
        <v>25005407</v>
      </c>
      <c r="B2337" t="s">
        <v>1661</v>
      </c>
      <c r="C2337">
        <v>475.5</v>
      </c>
    </row>
    <row r="2338" spans="1:3" x14ac:dyDescent="0.25">
      <c r="A2338">
        <v>25005450</v>
      </c>
      <c r="B2338" t="s">
        <v>1662</v>
      </c>
      <c r="C2338">
        <v>57.5</v>
      </c>
    </row>
    <row r="2339" spans="1:3" x14ac:dyDescent="0.25">
      <c r="A2339">
        <v>25005503</v>
      </c>
      <c r="B2339" t="s">
        <v>1663</v>
      </c>
      <c r="C2339">
        <v>653.47</v>
      </c>
    </row>
    <row r="2340" spans="1:3" x14ac:dyDescent="0.25">
      <c r="A2340">
        <v>25005507</v>
      </c>
      <c r="B2340" t="s">
        <v>1664</v>
      </c>
      <c r="C2340">
        <v>593.17999999999995</v>
      </c>
    </row>
    <row r="2341" spans="1:3" x14ac:dyDescent="0.25">
      <c r="A2341">
        <v>25005515</v>
      </c>
      <c r="B2341" t="s">
        <v>1665</v>
      </c>
      <c r="C2341">
        <v>907.95</v>
      </c>
    </row>
    <row r="2342" spans="1:3" x14ac:dyDescent="0.25">
      <c r="A2342">
        <v>25005516</v>
      </c>
      <c r="B2342" t="s">
        <v>1666</v>
      </c>
      <c r="C2342">
        <v>993.07</v>
      </c>
    </row>
    <row r="2343" spans="1:3" x14ac:dyDescent="0.25">
      <c r="A2343">
        <v>25005675</v>
      </c>
      <c r="B2343" t="s">
        <v>1667</v>
      </c>
      <c r="C2343">
        <v>374.17</v>
      </c>
    </row>
    <row r="2344" spans="1:3" x14ac:dyDescent="0.25">
      <c r="A2344">
        <v>25005676</v>
      </c>
      <c r="B2344" t="s">
        <v>1668</v>
      </c>
      <c r="C2344">
        <v>407.5</v>
      </c>
    </row>
    <row r="2345" spans="1:3" x14ac:dyDescent="0.25">
      <c r="A2345">
        <v>25005784</v>
      </c>
      <c r="B2345" t="s">
        <v>1669</v>
      </c>
      <c r="C2345">
        <v>48.8</v>
      </c>
    </row>
    <row r="2346" spans="1:3" x14ac:dyDescent="0.25">
      <c r="A2346">
        <v>25005812</v>
      </c>
      <c r="B2346" t="s">
        <v>1670</v>
      </c>
      <c r="C2346">
        <v>29.08</v>
      </c>
    </row>
    <row r="2347" spans="1:3" x14ac:dyDescent="0.25">
      <c r="A2347">
        <v>25005813</v>
      </c>
      <c r="B2347" t="s">
        <v>1671</v>
      </c>
      <c r="C2347">
        <v>29.08</v>
      </c>
    </row>
    <row r="2348" spans="1:3" x14ac:dyDescent="0.25">
      <c r="A2348">
        <v>25005890</v>
      </c>
      <c r="B2348" t="s">
        <v>1672</v>
      </c>
      <c r="C2348">
        <v>408.33</v>
      </c>
    </row>
    <row r="2349" spans="1:3" x14ac:dyDescent="0.25">
      <c r="A2349">
        <v>25005891</v>
      </c>
      <c r="B2349" t="s">
        <v>7647</v>
      </c>
      <c r="C2349">
        <v>894</v>
      </c>
    </row>
    <row r="2350" spans="1:3" x14ac:dyDescent="0.25">
      <c r="A2350">
        <v>25005892</v>
      </c>
      <c r="B2350" t="s">
        <v>7648</v>
      </c>
      <c r="C2350">
        <v>2137.17</v>
      </c>
    </row>
    <row r="2351" spans="1:3" x14ac:dyDescent="0.25">
      <c r="A2351">
        <v>25005944</v>
      </c>
      <c r="B2351" t="s">
        <v>1673</v>
      </c>
      <c r="C2351">
        <v>251.34</v>
      </c>
    </row>
    <row r="2352" spans="1:3" x14ac:dyDescent="0.25">
      <c r="A2352">
        <v>25005946</v>
      </c>
      <c r="B2352" t="s">
        <v>1674</v>
      </c>
      <c r="C2352">
        <v>298.56</v>
      </c>
    </row>
    <row r="2353" spans="1:3" x14ac:dyDescent="0.25">
      <c r="A2353">
        <v>25005979</v>
      </c>
      <c r="B2353" t="s">
        <v>1675</v>
      </c>
      <c r="C2353">
        <v>652.32000000000005</v>
      </c>
    </row>
    <row r="2354" spans="1:3" x14ac:dyDescent="0.25">
      <c r="A2354">
        <v>25005998</v>
      </c>
      <c r="B2354" t="s">
        <v>1676</v>
      </c>
      <c r="C2354">
        <v>707.5</v>
      </c>
    </row>
    <row r="2355" spans="1:3" x14ac:dyDescent="0.25">
      <c r="A2355">
        <v>25006003</v>
      </c>
      <c r="B2355" t="s">
        <v>1677</v>
      </c>
      <c r="C2355">
        <v>747.79</v>
      </c>
    </row>
    <row r="2356" spans="1:3" x14ac:dyDescent="0.25">
      <c r="A2356">
        <v>25006006</v>
      </c>
      <c r="B2356" t="s">
        <v>1678</v>
      </c>
      <c r="C2356">
        <v>1338.1</v>
      </c>
    </row>
    <row r="2357" spans="1:3" x14ac:dyDescent="0.25">
      <c r="A2357">
        <v>25006007</v>
      </c>
      <c r="B2357" t="s">
        <v>1679</v>
      </c>
      <c r="C2357">
        <v>682.03</v>
      </c>
    </row>
    <row r="2358" spans="1:3" x14ac:dyDescent="0.25">
      <c r="A2358">
        <v>25006010</v>
      </c>
      <c r="B2358" t="s">
        <v>1680</v>
      </c>
      <c r="C2358">
        <v>19.079999999999998</v>
      </c>
    </row>
    <row r="2359" spans="1:3" x14ac:dyDescent="0.25">
      <c r="A2359">
        <v>25006011</v>
      </c>
      <c r="B2359" t="s">
        <v>1681</v>
      </c>
      <c r="C2359">
        <v>17.420000000000002</v>
      </c>
    </row>
    <row r="2360" spans="1:3" x14ac:dyDescent="0.25">
      <c r="A2360">
        <v>25006030</v>
      </c>
      <c r="B2360" t="s">
        <v>1682</v>
      </c>
      <c r="C2360">
        <v>23.25</v>
      </c>
    </row>
    <row r="2361" spans="1:3" x14ac:dyDescent="0.25">
      <c r="A2361">
        <v>25006035</v>
      </c>
      <c r="B2361" t="s">
        <v>1683</v>
      </c>
      <c r="C2361">
        <v>23.25</v>
      </c>
    </row>
    <row r="2362" spans="1:3" x14ac:dyDescent="0.25">
      <c r="A2362">
        <v>25006036</v>
      </c>
      <c r="B2362" t="s">
        <v>1684</v>
      </c>
      <c r="C2362">
        <v>23.25</v>
      </c>
    </row>
    <row r="2363" spans="1:3" x14ac:dyDescent="0.25">
      <c r="A2363">
        <v>25006038</v>
      </c>
      <c r="B2363" t="s">
        <v>1685</v>
      </c>
      <c r="C2363">
        <v>23.25</v>
      </c>
    </row>
    <row r="2364" spans="1:3" x14ac:dyDescent="0.25">
      <c r="A2364">
        <v>25006080</v>
      </c>
      <c r="B2364" t="s">
        <v>7649</v>
      </c>
      <c r="C2364">
        <v>23.25</v>
      </c>
    </row>
    <row r="2365" spans="1:3" x14ac:dyDescent="0.25">
      <c r="A2365">
        <v>25006253</v>
      </c>
      <c r="B2365" t="s">
        <v>1686</v>
      </c>
      <c r="C2365">
        <v>663.69</v>
      </c>
    </row>
    <row r="2366" spans="1:3" x14ac:dyDescent="0.25">
      <c r="A2366">
        <v>25006257</v>
      </c>
      <c r="B2366" t="s">
        <v>1687</v>
      </c>
      <c r="C2366">
        <v>584</v>
      </c>
    </row>
    <row r="2367" spans="1:3" x14ac:dyDescent="0.25">
      <c r="A2367">
        <v>25006303</v>
      </c>
      <c r="B2367" t="s">
        <v>1688</v>
      </c>
      <c r="C2367">
        <v>627</v>
      </c>
    </row>
    <row r="2368" spans="1:3" x14ac:dyDescent="0.25">
      <c r="A2368">
        <v>25006304</v>
      </c>
      <c r="B2368" t="s">
        <v>7650</v>
      </c>
      <c r="C2368">
        <v>627</v>
      </c>
    </row>
    <row r="2369" spans="1:3" x14ac:dyDescent="0.25">
      <c r="A2369">
        <v>25006307</v>
      </c>
      <c r="B2369" t="s">
        <v>1689</v>
      </c>
      <c r="C2369">
        <v>569.26</v>
      </c>
    </row>
    <row r="2370" spans="1:3" x14ac:dyDescent="0.25">
      <c r="A2370">
        <v>25006311</v>
      </c>
      <c r="B2370" t="s">
        <v>1690</v>
      </c>
      <c r="C2370">
        <v>525</v>
      </c>
    </row>
    <row r="2371" spans="1:3" x14ac:dyDescent="0.25">
      <c r="A2371">
        <v>25006411</v>
      </c>
      <c r="B2371" t="s">
        <v>1691</v>
      </c>
      <c r="C2371">
        <v>28.25</v>
      </c>
    </row>
    <row r="2372" spans="1:3" x14ac:dyDescent="0.25">
      <c r="A2372">
        <v>25006450</v>
      </c>
      <c r="B2372" t="s">
        <v>1692</v>
      </c>
      <c r="C2372">
        <v>24.92</v>
      </c>
    </row>
    <row r="2373" spans="1:3" x14ac:dyDescent="0.25">
      <c r="A2373">
        <v>25006503</v>
      </c>
      <c r="B2373" t="s">
        <v>1693</v>
      </c>
      <c r="C2373">
        <v>751.32</v>
      </c>
    </row>
    <row r="2374" spans="1:3" x14ac:dyDescent="0.25">
      <c r="A2374">
        <v>25006507</v>
      </c>
      <c r="B2374" t="s">
        <v>1694</v>
      </c>
      <c r="C2374">
        <v>627.04</v>
      </c>
    </row>
    <row r="2375" spans="1:3" x14ac:dyDescent="0.25">
      <c r="A2375">
        <v>25006813</v>
      </c>
      <c r="B2375" t="s">
        <v>1695</v>
      </c>
      <c r="C2375">
        <v>46.58</v>
      </c>
    </row>
    <row r="2376" spans="1:3" x14ac:dyDescent="0.25">
      <c r="A2376">
        <v>25006867</v>
      </c>
      <c r="B2376" t="s">
        <v>1696</v>
      </c>
      <c r="C2376">
        <v>1082.5</v>
      </c>
    </row>
    <row r="2377" spans="1:3" x14ac:dyDescent="0.25">
      <c r="A2377">
        <v>25006868</v>
      </c>
      <c r="B2377" t="s">
        <v>1697</v>
      </c>
      <c r="C2377">
        <v>829.88</v>
      </c>
    </row>
    <row r="2378" spans="1:3" x14ac:dyDescent="0.25">
      <c r="A2378">
        <v>25006893</v>
      </c>
      <c r="B2378" t="s">
        <v>1698</v>
      </c>
      <c r="C2378">
        <v>665.83</v>
      </c>
    </row>
    <row r="2379" spans="1:3" x14ac:dyDescent="0.25">
      <c r="A2379">
        <v>25006942</v>
      </c>
      <c r="B2379" t="s">
        <v>1699</v>
      </c>
      <c r="C2379">
        <v>249.17</v>
      </c>
    </row>
    <row r="2380" spans="1:3" x14ac:dyDescent="0.25">
      <c r="A2380">
        <v>25006943</v>
      </c>
      <c r="B2380" t="s">
        <v>1700</v>
      </c>
      <c r="C2380">
        <v>332.5</v>
      </c>
    </row>
    <row r="2381" spans="1:3" x14ac:dyDescent="0.25">
      <c r="A2381">
        <v>25006947</v>
      </c>
      <c r="B2381" t="s">
        <v>1701</v>
      </c>
      <c r="C2381">
        <v>582.5</v>
      </c>
    </row>
    <row r="2382" spans="1:3" x14ac:dyDescent="0.25">
      <c r="A2382">
        <v>25006948</v>
      </c>
      <c r="B2382" t="s">
        <v>1702</v>
      </c>
      <c r="C2382">
        <v>646.66999999999996</v>
      </c>
    </row>
    <row r="2383" spans="1:3" x14ac:dyDescent="0.25">
      <c r="A2383">
        <v>25007001</v>
      </c>
      <c r="B2383" t="s">
        <v>1703</v>
      </c>
      <c r="C2383">
        <v>1115.83</v>
      </c>
    </row>
    <row r="2384" spans="1:3" x14ac:dyDescent="0.25">
      <c r="A2384">
        <v>25007003</v>
      </c>
      <c r="B2384" t="s">
        <v>1704</v>
      </c>
      <c r="C2384">
        <v>953.89</v>
      </c>
    </row>
    <row r="2385" spans="1:3" x14ac:dyDescent="0.25">
      <c r="A2385">
        <v>25007007</v>
      </c>
      <c r="B2385" t="s">
        <v>1705</v>
      </c>
      <c r="C2385">
        <v>877.15</v>
      </c>
    </row>
    <row r="2386" spans="1:3" x14ac:dyDescent="0.25">
      <c r="A2386">
        <v>25007011</v>
      </c>
      <c r="B2386" t="s">
        <v>1706</v>
      </c>
      <c r="C2386">
        <v>18.25</v>
      </c>
    </row>
    <row r="2387" spans="1:3" x14ac:dyDescent="0.25">
      <c r="A2387">
        <v>25007033</v>
      </c>
      <c r="B2387" t="s">
        <v>1707</v>
      </c>
      <c r="C2387">
        <v>647.22</v>
      </c>
    </row>
    <row r="2388" spans="1:3" x14ac:dyDescent="0.25">
      <c r="A2388">
        <v>25007037</v>
      </c>
      <c r="B2388" t="s">
        <v>1708</v>
      </c>
      <c r="C2388">
        <v>687.34</v>
      </c>
    </row>
    <row r="2389" spans="1:3" x14ac:dyDescent="0.25">
      <c r="A2389">
        <v>25007253</v>
      </c>
      <c r="B2389" t="s">
        <v>1709</v>
      </c>
      <c r="C2389">
        <v>856.36</v>
      </c>
    </row>
    <row r="2390" spans="1:3" x14ac:dyDescent="0.25">
      <c r="A2390">
        <v>25007257</v>
      </c>
      <c r="B2390" t="s">
        <v>1710</v>
      </c>
      <c r="C2390">
        <v>765</v>
      </c>
    </row>
    <row r="2391" spans="1:3" x14ac:dyDescent="0.25">
      <c r="A2391">
        <v>25007403</v>
      </c>
      <c r="B2391" t="s">
        <v>1711</v>
      </c>
      <c r="C2391">
        <v>698</v>
      </c>
    </row>
    <row r="2392" spans="1:3" x14ac:dyDescent="0.25">
      <c r="A2392">
        <v>25007407</v>
      </c>
      <c r="B2392" t="s">
        <v>1712</v>
      </c>
      <c r="C2392">
        <v>614.24</v>
      </c>
    </row>
    <row r="2393" spans="1:3" x14ac:dyDescent="0.25">
      <c r="A2393">
        <v>25007533</v>
      </c>
      <c r="B2393" t="s">
        <v>1713</v>
      </c>
      <c r="C2393">
        <v>710.54</v>
      </c>
    </row>
    <row r="2394" spans="1:3" x14ac:dyDescent="0.25">
      <c r="A2394">
        <v>25007537</v>
      </c>
      <c r="B2394" t="s">
        <v>1714</v>
      </c>
      <c r="C2394">
        <v>671.49</v>
      </c>
    </row>
    <row r="2395" spans="1:3" x14ac:dyDescent="0.25">
      <c r="A2395">
        <v>25007703</v>
      </c>
      <c r="B2395" t="s">
        <v>1715</v>
      </c>
      <c r="C2395">
        <v>902.86</v>
      </c>
    </row>
    <row r="2396" spans="1:3" x14ac:dyDescent="0.25">
      <c r="A2396">
        <v>25007707</v>
      </c>
      <c r="B2396" t="s">
        <v>1716</v>
      </c>
      <c r="C2396">
        <v>817.92</v>
      </c>
    </row>
    <row r="2397" spans="1:3" x14ac:dyDescent="0.25">
      <c r="A2397">
        <v>25007720</v>
      </c>
      <c r="B2397" t="s">
        <v>1717</v>
      </c>
      <c r="C2397">
        <v>5.75</v>
      </c>
    </row>
    <row r="2398" spans="1:3" x14ac:dyDescent="0.25">
      <c r="A2398">
        <v>25007963</v>
      </c>
      <c r="B2398" t="s">
        <v>1718</v>
      </c>
      <c r="C2398">
        <v>485.83</v>
      </c>
    </row>
    <row r="2399" spans="1:3" x14ac:dyDescent="0.25">
      <c r="A2399">
        <v>25007964</v>
      </c>
      <c r="B2399" t="s">
        <v>1719</v>
      </c>
      <c r="C2399">
        <v>535.83000000000004</v>
      </c>
    </row>
    <row r="2400" spans="1:3" x14ac:dyDescent="0.25">
      <c r="A2400">
        <v>25008001</v>
      </c>
      <c r="B2400" t="s">
        <v>1720</v>
      </c>
      <c r="C2400">
        <v>1803.94</v>
      </c>
    </row>
    <row r="2401" spans="1:3" x14ac:dyDescent="0.25">
      <c r="A2401">
        <v>25008002</v>
      </c>
      <c r="B2401" t="s">
        <v>1721</v>
      </c>
      <c r="C2401">
        <v>1853.36</v>
      </c>
    </row>
    <row r="2402" spans="1:3" x14ac:dyDescent="0.25">
      <c r="A2402">
        <v>25008003</v>
      </c>
      <c r="B2402" t="s">
        <v>1722</v>
      </c>
      <c r="C2402">
        <v>766.34</v>
      </c>
    </row>
    <row r="2403" spans="1:3" x14ac:dyDescent="0.25">
      <c r="A2403">
        <v>25008007</v>
      </c>
      <c r="B2403" t="s">
        <v>1723</v>
      </c>
      <c r="C2403">
        <v>705.26</v>
      </c>
    </row>
    <row r="2404" spans="1:3" x14ac:dyDescent="0.25">
      <c r="A2404">
        <v>25008011</v>
      </c>
      <c r="B2404" t="s">
        <v>7651</v>
      </c>
      <c r="C2404">
        <v>14.92</v>
      </c>
    </row>
    <row r="2405" spans="1:3" x14ac:dyDescent="0.25">
      <c r="A2405">
        <v>25008020</v>
      </c>
      <c r="B2405" t="s">
        <v>1724</v>
      </c>
      <c r="C2405">
        <v>8.83</v>
      </c>
    </row>
    <row r="2406" spans="1:3" x14ac:dyDescent="0.25">
      <c r="A2406">
        <v>25008055</v>
      </c>
      <c r="B2406" t="s">
        <v>1725</v>
      </c>
      <c r="C2406">
        <v>23.25</v>
      </c>
    </row>
    <row r="2407" spans="1:3" x14ac:dyDescent="0.25">
      <c r="A2407">
        <v>25008075</v>
      </c>
      <c r="B2407" t="s">
        <v>1726</v>
      </c>
      <c r="C2407">
        <v>23.25</v>
      </c>
    </row>
    <row r="2408" spans="1:3" x14ac:dyDescent="0.25">
      <c r="A2408">
        <v>25008100</v>
      </c>
      <c r="B2408" t="s">
        <v>1727</v>
      </c>
      <c r="C2408">
        <v>22.42</v>
      </c>
    </row>
    <row r="2409" spans="1:3" x14ac:dyDescent="0.25">
      <c r="A2409">
        <v>25008203</v>
      </c>
      <c r="B2409" t="s">
        <v>1728</v>
      </c>
      <c r="C2409">
        <v>856.66</v>
      </c>
    </row>
    <row r="2410" spans="1:3" x14ac:dyDescent="0.25">
      <c r="A2410">
        <v>25008207</v>
      </c>
      <c r="B2410" t="s">
        <v>1729</v>
      </c>
      <c r="C2410">
        <v>816.96</v>
      </c>
    </row>
    <row r="2411" spans="1:3" x14ac:dyDescent="0.25">
      <c r="A2411">
        <v>25008547</v>
      </c>
      <c r="B2411" t="s">
        <v>1730</v>
      </c>
      <c r="C2411">
        <v>358.85</v>
      </c>
    </row>
    <row r="2412" spans="1:3" x14ac:dyDescent="0.25">
      <c r="A2412">
        <v>25008548</v>
      </c>
      <c r="B2412" t="s">
        <v>1731</v>
      </c>
      <c r="C2412">
        <v>540.75</v>
      </c>
    </row>
    <row r="2413" spans="1:3" x14ac:dyDescent="0.25">
      <c r="A2413">
        <v>25008549</v>
      </c>
      <c r="B2413" t="s">
        <v>1732</v>
      </c>
      <c r="C2413">
        <v>656.69</v>
      </c>
    </row>
    <row r="2414" spans="1:3" x14ac:dyDescent="0.25">
      <c r="A2414">
        <v>25008550</v>
      </c>
      <c r="B2414" t="s">
        <v>1733</v>
      </c>
      <c r="C2414">
        <v>836.18</v>
      </c>
    </row>
    <row r="2415" spans="1:3" x14ac:dyDescent="0.25">
      <c r="A2415">
        <v>25008551</v>
      </c>
      <c r="B2415" t="s">
        <v>1734</v>
      </c>
      <c r="C2415">
        <v>1033.31</v>
      </c>
    </row>
    <row r="2416" spans="1:3" x14ac:dyDescent="0.25">
      <c r="A2416">
        <v>25008553</v>
      </c>
      <c r="B2416" t="s">
        <v>1735</v>
      </c>
      <c r="C2416">
        <v>1102.3599999999999</v>
      </c>
    </row>
    <row r="2417" spans="1:3" x14ac:dyDescent="0.25">
      <c r="A2417">
        <v>25008557</v>
      </c>
      <c r="B2417" t="s">
        <v>1736</v>
      </c>
      <c r="C2417">
        <v>962.28</v>
      </c>
    </row>
    <row r="2418" spans="1:3" x14ac:dyDescent="0.25">
      <c r="A2418">
        <v>25008675</v>
      </c>
      <c r="B2418" t="s">
        <v>1737</v>
      </c>
      <c r="C2418">
        <v>296.83999999999997</v>
      </c>
    </row>
    <row r="2419" spans="1:3" x14ac:dyDescent="0.25">
      <c r="A2419">
        <v>25008761</v>
      </c>
      <c r="B2419" t="s">
        <v>1738</v>
      </c>
      <c r="C2419">
        <v>238.56</v>
      </c>
    </row>
    <row r="2420" spans="1:3" x14ac:dyDescent="0.25">
      <c r="A2420">
        <v>25008812</v>
      </c>
      <c r="B2420" t="s">
        <v>7652</v>
      </c>
      <c r="C2420">
        <v>21.58</v>
      </c>
    </row>
    <row r="2421" spans="1:3" x14ac:dyDescent="0.25">
      <c r="A2421">
        <v>25008815</v>
      </c>
      <c r="B2421" t="s">
        <v>7653</v>
      </c>
      <c r="C2421">
        <v>19.079999999999998</v>
      </c>
    </row>
    <row r="2422" spans="1:3" x14ac:dyDescent="0.25">
      <c r="A2422">
        <v>25008816</v>
      </c>
      <c r="B2422" t="s">
        <v>7654</v>
      </c>
      <c r="C2422">
        <v>19.079999999999998</v>
      </c>
    </row>
    <row r="2423" spans="1:3" x14ac:dyDescent="0.25">
      <c r="A2423">
        <v>25008820</v>
      </c>
      <c r="B2423" t="s">
        <v>7655</v>
      </c>
      <c r="C2423">
        <v>24.93</v>
      </c>
    </row>
    <row r="2424" spans="1:3" x14ac:dyDescent="0.25">
      <c r="A2424">
        <v>25008825</v>
      </c>
      <c r="B2424" t="s">
        <v>7656</v>
      </c>
      <c r="C2424">
        <v>21.58</v>
      </c>
    </row>
    <row r="2425" spans="1:3" x14ac:dyDescent="0.25">
      <c r="A2425">
        <v>25008826</v>
      </c>
      <c r="B2425" t="s">
        <v>7657</v>
      </c>
      <c r="C2425">
        <v>21.58</v>
      </c>
    </row>
    <row r="2426" spans="1:3" x14ac:dyDescent="0.25">
      <c r="A2426">
        <v>25008880</v>
      </c>
      <c r="B2426" t="s">
        <v>1739</v>
      </c>
      <c r="C2426">
        <v>0</v>
      </c>
    </row>
    <row r="2427" spans="1:3" x14ac:dyDescent="0.25">
      <c r="A2427">
        <v>25008885</v>
      </c>
      <c r="B2427" t="s">
        <v>1740</v>
      </c>
      <c r="C2427">
        <v>0</v>
      </c>
    </row>
    <row r="2428" spans="1:3" x14ac:dyDescent="0.25">
      <c r="A2428">
        <v>25008890</v>
      </c>
      <c r="B2428" t="s">
        <v>1741</v>
      </c>
      <c r="C2428">
        <v>147.80000000000001</v>
      </c>
    </row>
    <row r="2429" spans="1:3" x14ac:dyDescent="0.25">
      <c r="A2429">
        <v>25008895</v>
      </c>
      <c r="B2429" t="s">
        <v>1742</v>
      </c>
      <c r="C2429">
        <v>170</v>
      </c>
    </row>
    <row r="2430" spans="1:3" x14ac:dyDescent="0.25">
      <c r="A2430">
        <v>25008943</v>
      </c>
      <c r="B2430" t="s">
        <v>1743</v>
      </c>
      <c r="C2430">
        <v>313.33</v>
      </c>
    </row>
    <row r="2431" spans="1:3" x14ac:dyDescent="0.25">
      <c r="A2431">
        <v>25008944</v>
      </c>
      <c r="B2431" t="s">
        <v>1744</v>
      </c>
      <c r="C2431">
        <v>307.62</v>
      </c>
    </row>
    <row r="2432" spans="1:3" x14ac:dyDescent="0.25">
      <c r="A2432">
        <v>25008945</v>
      </c>
      <c r="B2432" t="s">
        <v>1745</v>
      </c>
      <c r="C2432">
        <v>405</v>
      </c>
    </row>
    <row r="2433" spans="1:3" x14ac:dyDescent="0.25">
      <c r="A2433">
        <v>25008946</v>
      </c>
      <c r="B2433" t="s">
        <v>1746</v>
      </c>
      <c r="C2433">
        <v>375.51</v>
      </c>
    </row>
    <row r="2434" spans="1:3" x14ac:dyDescent="0.25">
      <c r="A2434">
        <v>25008950</v>
      </c>
      <c r="B2434" t="s">
        <v>1747</v>
      </c>
      <c r="C2434">
        <v>554.95000000000005</v>
      </c>
    </row>
    <row r="2435" spans="1:3" x14ac:dyDescent="0.25">
      <c r="A2435">
        <v>25008962</v>
      </c>
      <c r="B2435" t="s">
        <v>1748</v>
      </c>
      <c r="C2435">
        <v>435</v>
      </c>
    </row>
    <row r="2436" spans="1:3" x14ac:dyDescent="0.25">
      <c r="A2436">
        <v>25008963</v>
      </c>
      <c r="B2436" t="s">
        <v>1749</v>
      </c>
      <c r="C2436">
        <v>471.67</v>
      </c>
    </row>
    <row r="2437" spans="1:3" x14ac:dyDescent="0.25">
      <c r="A2437">
        <v>25008998</v>
      </c>
      <c r="B2437" t="s">
        <v>1750</v>
      </c>
      <c r="C2437">
        <v>1217.3399999999999</v>
      </c>
    </row>
    <row r="2438" spans="1:3" x14ac:dyDescent="0.25">
      <c r="A2438">
        <v>25009000</v>
      </c>
      <c r="B2438" t="s">
        <v>1751</v>
      </c>
      <c r="C2438">
        <v>1499.17</v>
      </c>
    </row>
    <row r="2439" spans="1:3" x14ac:dyDescent="0.25">
      <c r="A2439">
        <v>25009002</v>
      </c>
      <c r="B2439" t="s">
        <v>1752</v>
      </c>
      <c r="C2439">
        <v>1207.5</v>
      </c>
    </row>
    <row r="2440" spans="1:3" x14ac:dyDescent="0.25">
      <c r="A2440">
        <v>25009121</v>
      </c>
      <c r="B2440" t="s">
        <v>6401</v>
      </c>
      <c r="C2440">
        <v>74.17</v>
      </c>
    </row>
    <row r="2441" spans="1:3" x14ac:dyDescent="0.25">
      <c r="A2441">
        <v>25009203</v>
      </c>
      <c r="B2441" t="s">
        <v>1753</v>
      </c>
      <c r="C2441">
        <v>1058.4000000000001</v>
      </c>
    </row>
    <row r="2442" spans="1:3" x14ac:dyDescent="0.25">
      <c r="A2442">
        <v>25009207</v>
      </c>
      <c r="B2442" t="s">
        <v>1754</v>
      </c>
      <c r="C2442">
        <v>955.8</v>
      </c>
    </row>
    <row r="2443" spans="1:3" x14ac:dyDescent="0.25">
      <c r="A2443">
        <v>25009275</v>
      </c>
      <c r="B2443" t="s">
        <v>1755</v>
      </c>
      <c r="C2443">
        <v>482.5</v>
      </c>
    </row>
    <row r="2444" spans="1:3" x14ac:dyDescent="0.25">
      <c r="A2444">
        <v>25009276</v>
      </c>
      <c r="B2444" t="s">
        <v>1756</v>
      </c>
      <c r="C2444">
        <v>524.16999999999996</v>
      </c>
    </row>
    <row r="2445" spans="1:3" x14ac:dyDescent="0.25">
      <c r="A2445">
        <v>25009331</v>
      </c>
      <c r="B2445" t="s">
        <v>6402</v>
      </c>
      <c r="C2445">
        <v>107.5</v>
      </c>
    </row>
    <row r="2446" spans="1:3" x14ac:dyDescent="0.25">
      <c r="A2446">
        <v>25009547</v>
      </c>
      <c r="B2446" t="s">
        <v>1757</v>
      </c>
      <c r="C2446">
        <v>389.12</v>
      </c>
    </row>
    <row r="2447" spans="1:3" x14ac:dyDescent="0.25">
      <c r="A2447">
        <v>25009548</v>
      </c>
      <c r="B2447" t="s">
        <v>1758</v>
      </c>
      <c r="C2447">
        <v>540.79999999999995</v>
      </c>
    </row>
    <row r="2448" spans="1:3" x14ac:dyDescent="0.25">
      <c r="A2448">
        <v>25009549</v>
      </c>
      <c r="B2448" t="s">
        <v>1759</v>
      </c>
      <c r="C2448">
        <v>712.08</v>
      </c>
    </row>
    <row r="2449" spans="1:3" x14ac:dyDescent="0.25">
      <c r="A2449">
        <v>25009550</v>
      </c>
      <c r="B2449" t="s">
        <v>1760</v>
      </c>
      <c r="C2449">
        <v>906.72</v>
      </c>
    </row>
    <row r="2450" spans="1:3" x14ac:dyDescent="0.25">
      <c r="A2450">
        <v>25009551</v>
      </c>
      <c r="B2450" t="s">
        <v>1761</v>
      </c>
      <c r="C2450">
        <v>1120.46</v>
      </c>
    </row>
    <row r="2451" spans="1:3" x14ac:dyDescent="0.25">
      <c r="A2451">
        <v>25009561</v>
      </c>
      <c r="B2451" t="s">
        <v>1762</v>
      </c>
      <c r="C2451">
        <v>566.55999999999995</v>
      </c>
    </row>
    <row r="2452" spans="1:3" x14ac:dyDescent="0.25">
      <c r="A2452">
        <v>25009563</v>
      </c>
      <c r="B2452" t="s">
        <v>1763</v>
      </c>
      <c r="C2452">
        <v>639.71</v>
      </c>
    </row>
    <row r="2453" spans="1:3" x14ac:dyDescent="0.25">
      <c r="A2453">
        <v>25009564</v>
      </c>
      <c r="B2453" t="s">
        <v>1764</v>
      </c>
      <c r="C2453">
        <v>712.06</v>
      </c>
    </row>
    <row r="2454" spans="1:3" x14ac:dyDescent="0.25">
      <c r="A2454">
        <v>25009565</v>
      </c>
      <c r="B2454" t="s">
        <v>1765</v>
      </c>
      <c r="C2454">
        <v>825.45</v>
      </c>
    </row>
    <row r="2455" spans="1:3" x14ac:dyDescent="0.25">
      <c r="A2455">
        <v>25009682</v>
      </c>
      <c r="B2455" t="s">
        <v>1766</v>
      </c>
      <c r="C2455">
        <v>791.63</v>
      </c>
    </row>
    <row r="2456" spans="1:3" x14ac:dyDescent="0.25">
      <c r="A2456">
        <v>25009683</v>
      </c>
      <c r="B2456" t="s">
        <v>1767</v>
      </c>
      <c r="C2456">
        <v>957.5</v>
      </c>
    </row>
    <row r="2457" spans="1:3" x14ac:dyDescent="0.25">
      <c r="A2457">
        <v>25009761</v>
      </c>
      <c r="B2457" t="s">
        <v>1768</v>
      </c>
      <c r="C2457">
        <v>370</v>
      </c>
    </row>
    <row r="2458" spans="1:3" x14ac:dyDescent="0.25">
      <c r="A2458">
        <v>25009762</v>
      </c>
      <c r="B2458" t="s">
        <v>1769</v>
      </c>
      <c r="C2458">
        <v>415.83</v>
      </c>
    </row>
    <row r="2459" spans="1:3" x14ac:dyDescent="0.25">
      <c r="A2459">
        <v>25009815</v>
      </c>
      <c r="B2459" t="s">
        <v>7658</v>
      </c>
      <c r="C2459">
        <v>19.079999999999998</v>
      </c>
    </row>
    <row r="2460" spans="1:3" x14ac:dyDescent="0.25">
      <c r="A2460">
        <v>25009825</v>
      </c>
      <c r="B2460" t="s">
        <v>7659</v>
      </c>
      <c r="C2460">
        <v>21.58</v>
      </c>
    </row>
    <row r="2461" spans="1:3" x14ac:dyDescent="0.25">
      <c r="A2461">
        <v>25009846</v>
      </c>
      <c r="B2461" t="s">
        <v>1770</v>
      </c>
      <c r="C2461">
        <v>451.67</v>
      </c>
    </row>
    <row r="2462" spans="1:3" x14ac:dyDescent="0.25">
      <c r="A2462">
        <v>25009847</v>
      </c>
      <c r="B2462" t="s">
        <v>1771</v>
      </c>
      <c r="C2462">
        <v>495.86</v>
      </c>
    </row>
    <row r="2463" spans="1:3" x14ac:dyDescent="0.25">
      <c r="A2463">
        <v>25009868</v>
      </c>
      <c r="B2463" t="s">
        <v>1772</v>
      </c>
      <c r="C2463">
        <v>757.5</v>
      </c>
    </row>
    <row r="2464" spans="1:3" x14ac:dyDescent="0.25">
      <c r="A2464">
        <v>25009869</v>
      </c>
      <c r="B2464" t="s">
        <v>1773</v>
      </c>
      <c r="C2464">
        <v>806.67</v>
      </c>
    </row>
    <row r="2465" spans="1:3" x14ac:dyDescent="0.25">
      <c r="A2465">
        <v>25009941</v>
      </c>
      <c r="B2465" t="s">
        <v>1774</v>
      </c>
      <c r="C2465">
        <v>262.5</v>
      </c>
    </row>
    <row r="2466" spans="1:3" x14ac:dyDescent="0.25">
      <c r="A2466">
        <v>25009942</v>
      </c>
      <c r="B2466" t="s">
        <v>1775</v>
      </c>
      <c r="C2466">
        <v>286.67</v>
      </c>
    </row>
    <row r="2467" spans="1:3" x14ac:dyDescent="0.25">
      <c r="A2467">
        <v>25009944</v>
      </c>
      <c r="B2467" t="s">
        <v>1776</v>
      </c>
      <c r="C2467">
        <v>265.83</v>
      </c>
    </row>
    <row r="2468" spans="1:3" x14ac:dyDescent="0.25">
      <c r="A2468">
        <v>25009945</v>
      </c>
      <c r="B2468" t="s">
        <v>1777</v>
      </c>
      <c r="C2468">
        <v>406.67</v>
      </c>
    </row>
    <row r="2469" spans="1:3" x14ac:dyDescent="0.25">
      <c r="A2469">
        <v>25009946</v>
      </c>
      <c r="B2469" t="s">
        <v>1778</v>
      </c>
      <c r="C2469">
        <v>374.17</v>
      </c>
    </row>
    <row r="2470" spans="1:3" x14ac:dyDescent="0.25">
      <c r="A2470">
        <v>25009947</v>
      </c>
      <c r="B2470" t="s">
        <v>1779</v>
      </c>
      <c r="C2470">
        <v>415.83</v>
      </c>
    </row>
    <row r="2471" spans="1:3" x14ac:dyDescent="0.25">
      <c r="A2471">
        <v>25009951</v>
      </c>
      <c r="B2471" t="s">
        <v>1780</v>
      </c>
      <c r="C2471">
        <v>749.17</v>
      </c>
    </row>
    <row r="2472" spans="1:3" x14ac:dyDescent="0.25">
      <c r="A2472">
        <v>25009952</v>
      </c>
      <c r="B2472" t="s">
        <v>1781</v>
      </c>
      <c r="C2472">
        <v>812.5</v>
      </c>
    </row>
    <row r="2473" spans="1:3" x14ac:dyDescent="0.25">
      <c r="A2473">
        <v>25009954</v>
      </c>
      <c r="B2473" t="s">
        <v>1782</v>
      </c>
      <c r="C2473">
        <v>999.17</v>
      </c>
    </row>
    <row r="2474" spans="1:3" x14ac:dyDescent="0.25">
      <c r="A2474">
        <v>25009955</v>
      </c>
      <c r="B2474" t="s">
        <v>1783</v>
      </c>
      <c r="C2474">
        <v>1082.5</v>
      </c>
    </row>
    <row r="2475" spans="1:3" x14ac:dyDescent="0.25">
      <c r="A2475">
        <v>25009961</v>
      </c>
      <c r="B2475" t="s">
        <v>1784</v>
      </c>
      <c r="C2475">
        <v>703.33</v>
      </c>
    </row>
    <row r="2476" spans="1:3" x14ac:dyDescent="0.25">
      <c r="A2476">
        <v>25009962</v>
      </c>
      <c r="B2476" t="s">
        <v>1785</v>
      </c>
      <c r="C2476">
        <v>399.17</v>
      </c>
    </row>
    <row r="2477" spans="1:3" x14ac:dyDescent="0.25">
      <c r="A2477">
        <v>25009963</v>
      </c>
      <c r="B2477" t="s">
        <v>1786</v>
      </c>
      <c r="C2477">
        <v>410.85</v>
      </c>
    </row>
    <row r="2478" spans="1:3" x14ac:dyDescent="0.25">
      <c r="A2478">
        <v>25009965</v>
      </c>
      <c r="B2478" t="s">
        <v>1787</v>
      </c>
      <c r="C2478">
        <v>652.5</v>
      </c>
    </row>
    <row r="2479" spans="1:3" x14ac:dyDescent="0.25">
      <c r="A2479">
        <v>25009966</v>
      </c>
      <c r="B2479" t="s">
        <v>1788</v>
      </c>
      <c r="C2479">
        <v>595</v>
      </c>
    </row>
    <row r="2480" spans="1:3" x14ac:dyDescent="0.25">
      <c r="A2480">
        <v>25009967</v>
      </c>
      <c r="B2480" t="s">
        <v>1789</v>
      </c>
      <c r="C2480">
        <v>638.33000000000004</v>
      </c>
    </row>
    <row r="2481" spans="1:3" x14ac:dyDescent="0.25">
      <c r="A2481">
        <v>25009968</v>
      </c>
      <c r="B2481" t="s">
        <v>1790</v>
      </c>
      <c r="C2481">
        <v>749.17</v>
      </c>
    </row>
    <row r="2482" spans="1:3" x14ac:dyDescent="0.25">
      <c r="A2482">
        <v>25009969</v>
      </c>
      <c r="B2482" t="s">
        <v>1791</v>
      </c>
      <c r="C2482">
        <v>799.17</v>
      </c>
    </row>
    <row r="2483" spans="1:3" x14ac:dyDescent="0.25">
      <c r="A2483">
        <v>25009979</v>
      </c>
      <c r="B2483" t="s">
        <v>1792</v>
      </c>
      <c r="C2483">
        <v>715.25</v>
      </c>
    </row>
    <row r="2484" spans="1:3" x14ac:dyDescent="0.25">
      <c r="A2484">
        <v>25009980</v>
      </c>
      <c r="B2484" t="s">
        <v>1793</v>
      </c>
      <c r="C2484">
        <v>696.34</v>
      </c>
    </row>
    <row r="2485" spans="1:3" x14ac:dyDescent="0.25">
      <c r="A2485">
        <v>25009982</v>
      </c>
      <c r="B2485" t="s">
        <v>1794</v>
      </c>
      <c r="C2485">
        <v>765.83</v>
      </c>
    </row>
    <row r="2486" spans="1:3" x14ac:dyDescent="0.25">
      <c r="A2486">
        <v>25009983</v>
      </c>
      <c r="B2486" t="s">
        <v>1795</v>
      </c>
      <c r="C2486">
        <v>813.33</v>
      </c>
    </row>
    <row r="2487" spans="1:3" x14ac:dyDescent="0.25">
      <c r="A2487">
        <v>25101950</v>
      </c>
      <c r="B2487" t="s">
        <v>1796</v>
      </c>
      <c r="C2487">
        <v>55</v>
      </c>
    </row>
    <row r="2488" spans="1:3" x14ac:dyDescent="0.25">
      <c r="A2488">
        <v>25101951</v>
      </c>
      <c r="B2488" t="s">
        <v>1797</v>
      </c>
      <c r="C2488">
        <v>90</v>
      </c>
    </row>
    <row r="2489" spans="1:3" x14ac:dyDescent="0.25">
      <c r="A2489">
        <v>25101993</v>
      </c>
      <c r="B2489" t="s">
        <v>7660</v>
      </c>
      <c r="C2489">
        <v>109</v>
      </c>
    </row>
    <row r="2490" spans="1:3" x14ac:dyDescent="0.25">
      <c r="A2490">
        <v>25101995</v>
      </c>
      <c r="B2490" t="s">
        <v>1798</v>
      </c>
      <c r="C2490">
        <v>55</v>
      </c>
    </row>
    <row r="2491" spans="1:3" x14ac:dyDescent="0.25">
      <c r="A2491">
        <v>25101996</v>
      </c>
      <c r="B2491" t="s">
        <v>1799</v>
      </c>
      <c r="C2491">
        <v>89</v>
      </c>
    </row>
    <row r="2492" spans="1:3" x14ac:dyDescent="0.25">
      <c r="A2492">
        <v>25101998</v>
      </c>
      <c r="B2492" t="s">
        <v>1800</v>
      </c>
      <c r="C2492">
        <v>175</v>
      </c>
    </row>
    <row r="2493" spans="1:3" x14ac:dyDescent="0.25">
      <c r="A2493">
        <v>25101999</v>
      </c>
      <c r="B2493" t="s">
        <v>1801</v>
      </c>
      <c r="C2493">
        <v>200</v>
      </c>
    </row>
    <row r="2494" spans="1:3" x14ac:dyDescent="0.25">
      <c r="A2494">
        <v>25102000</v>
      </c>
      <c r="B2494" t="s">
        <v>1802</v>
      </c>
      <c r="C2494">
        <v>225</v>
      </c>
    </row>
    <row r="2495" spans="1:3" x14ac:dyDescent="0.25">
      <c r="A2495">
        <v>25102001</v>
      </c>
      <c r="B2495" t="s">
        <v>1803</v>
      </c>
      <c r="C2495">
        <v>245</v>
      </c>
    </row>
    <row r="2496" spans="1:3" x14ac:dyDescent="0.25">
      <c r="A2496">
        <v>25102002</v>
      </c>
      <c r="B2496" t="s">
        <v>1804</v>
      </c>
      <c r="C2496">
        <v>130</v>
      </c>
    </row>
    <row r="2497" spans="1:3" x14ac:dyDescent="0.25">
      <c r="A2497">
        <v>25102003</v>
      </c>
      <c r="B2497" t="s">
        <v>1805</v>
      </c>
      <c r="C2497">
        <v>12</v>
      </c>
    </row>
    <row r="2498" spans="1:3" x14ac:dyDescent="0.25">
      <c r="A2498">
        <v>25102004</v>
      </c>
      <c r="B2498" t="s">
        <v>1806</v>
      </c>
      <c r="C2498">
        <v>0.9</v>
      </c>
    </row>
    <row r="2499" spans="1:3" x14ac:dyDescent="0.25">
      <c r="A2499">
        <v>25102005</v>
      </c>
      <c r="B2499" t="s">
        <v>1807</v>
      </c>
      <c r="C2499">
        <v>250</v>
      </c>
    </row>
    <row r="2500" spans="1:3" x14ac:dyDescent="0.25">
      <c r="A2500">
        <v>25102006</v>
      </c>
      <c r="B2500" t="s">
        <v>1808</v>
      </c>
      <c r="C2500">
        <v>66.67</v>
      </c>
    </row>
    <row r="2501" spans="1:3" x14ac:dyDescent="0.25">
      <c r="A2501">
        <v>25102007</v>
      </c>
      <c r="B2501" t="s">
        <v>1809</v>
      </c>
      <c r="C2501">
        <v>650</v>
      </c>
    </row>
    <row r="2502" spans="1:3" x14ac:dyDescent="0.25">
      <c r="A2502">
        <v>25102008</v>
      </c>
      <c r="B2502" t="s">
        <v>1810</v>
      </c>
      <c r="C2502">
        <v>550</v>
      </c>
    </row>
    <row r="2503" spans="1:3" x14ac:dyDescent="0.25">
      <c r="A2503">
        <v>25102010</v>
      </c>
      <c r="B2503" t="s">
        <v>1811</v>
      </c>
      <c r="C2503">
        <v>115</v>
      </c>
    </row>
    <row r="2504" spans="1:3" x14ac:dyDescent="0.25">
      <c r="A2504">
        <v>25102012</v>
      </c>
      <c r="B2504" t="s">
        <v>1812</v>
      </c>
      <c r="C2504">
        <v>425</v>
      </c>
    </row>
    <row r="2505" spans="1:3" x14ac:dyDescent="0.25">
      <c r="A2505">
        <v>25102014</v>
      </c>
      <c r="B2505" t="s">
        <v>1813</v>
      </c>
      <c r="C2505">
        <v>82.9</v>
      </c>
    </row>
    <row r="2506" spans="1:3" x14ac:dyDescent="0.25">
      <c r="A2506">
        <v>25102027</v>
      </c>
      <c r="B2506" t="s">
        <v>1814</v>
      </c>
      <c r="C2506">
        <v>40.83</v>
      </c>
    </row>
    <row r="2507" spans="1:3" x14ac:dyDescent="0.25">
      <c r="A2507">
        <v>25102028</v>
      </c>
      <c r="B2507" t="s">
        <v>1815</v>
      </c>
      <c r="C2507">
        <v>55</v>
      </c>
    </row>
    <row r="2508" spans="1:3" x14ac:dyDescent="0.25">
      <c r="A2508">
        <v>25102095</v>
      </c>
      <c r="B2508" t="s">
        <v>1816</v>
      </c>
      <c r="C2508">
        <v>30.83</v>
      </c>
    </row>
    <row r="2509" spans="1:3" x14ac:dyDescent="0.25">
      <c r="A2509">
        <v>25102096</v>
      </c>
      <c r="B2509" t="s">
        <v>1817</v>
      </c>
      <c r="C2509">
        <v>55</v>
      </c>
    </row>
    <row r="2510" spans="1:3" x14ac:dyDescent="0.25">
      <c r="A2510">
        <v>25102097</v>
      </c>
      <c r="B2510" t="s">
        <v>1818</v>
      </c>
      <c r="C2510">
        <v>300</v>
      </c>
    </row>
    <row r="2511" spans="1:3" x14ac:dyDescent="0.25">
      <c r="A2511">
        <v>25102510</v>
      </c>
      <c r="B2511" t="s">
        <v>1819</v>
      </c>
      <c r="C2511">
        <v>0</v>
      </c>
    </row>
    <row r="2512" spans="1:3" x14ac:dyDescent="0.25">
      <c r="A2512">
        <v>25105023</v>
      </c>
      <c r="B2512" t="s">
        <v>1820</v>
      </c>
      <c r="C2512">
        <v>33.25</v>
      </c>
    </row>
    <row r="2513" spans="1:3" x14ac:dyDescent="0.25">
      <c r="A2513">
        <v>25105025</v>
      </c>
      <c r="B2513" t="s">
        <v>1821</v>
      </c>
      <c r="C2513">
        <v>16.579999999999998</v>
      </c>
    </row>
    <row r="2514" spans="1:3" x14ac:dyDescent="0.25">
      <c r="A2514">
        <v>25105026</v>
      </c>
      <c r="B2514" t="s">
        <v>1822</v>
      </c>
      <c r="C2514">
        <v>16.579999999999998</v>
      </c>
    </row>
    <row r="2515" spans="1:3" x14ac:dyDescent="0.25">
      <c r="A2515">
        <v>25105027</v>
      </c>
      <c r="B2515" t="s">
        <v>1823</v>
      </c>
      <c r="C2515">
        <v>16.579999999999998</v>
      </c>
    </row>
    <row r="2516" spans="1:3" x14ac:dyDescent="0.25">
      <c r="A2516">
        <v>25105028</v>
      </c>
      <c r="B2516" t="s">
        <v>1824</v>
      </c>
      <c r="C2516">
        <v>8.25</v>
      </c>
    </row>
    <row r="2517" spans="1:3" x14ac:dyDescent="0.25">
      <c r="A2517">
        <v>25105080</v>
      </c>
      <c r="B2517" t="s">
        <v>1825</v>
      </c>
      <c r="C2517">
        <v>19.920000000000002</v>
      </c>
    </row>
    <row r="2518" spans="1:3" x14ac:dyDescent="0.25">
      <c r="A2518">
        <v>25108000</v>
      </c>
      <c r="B2518" t="s">
        <v>1826</v>
      </c>
      <c r="C2518">
        <v>245</v>
      </c>
    </row>
    <row r="2519" spans="1:3" x14ac:dyDescent="0.25">
      <c r="A2519">
        <v>25108001</v>
      </c>
      <c r="B2519" t="s">
        <v>1827</v>
      </c>
      <c r="C2519">
        <v>245</v>
      </c>
    </row>
    <row r="2520" spans="1:3" x14ac:dyDescent="0.25">
      <c r="A2520">
        <v>25108002</v>
      </c>
      <c r="B2520" t="s">
        <v>1828</v>
      </c>
      <c r="C2520">
        <v>130</v>
      </c>
    </row>
    <row r="2521" spans="1:3" x14ac:dyDescent="0.25">
      <c r="A2521">
        <v>25108003</v>
      </c>
      <c r="B2521" t="s">
        <v>1829</v>
      </c>
      <c r="C2521">
        <v>12</v>
      </c>
    </row>
    <row r="2522" spans="1:3" x14ac:dyDescent="0.25">
      <c r="A2522">
        <v>25108004</v>
      </c>
      <c r="B2522" t="s">
        <v>1830</v>
      </c>
      <c r="C2522">
        <v>0.9</v>
      </c>
    </row>
    <row r="2523" spans="1:3" x14ac:dyDescent="0.25">
      <c r="A2523">
        <v>25108005</v>
      </c>
      <c r="B2523" t="s">
        <v>1831</v>
      </c>
      <c r="C2523">
        <v>250</v>
      </c>
    </row>
    <row r="2524" spans="1:3" x14ac:dyDescent="0.25">
      <c r="A2524">
        <v>25108006</v>
      </c>
      <c r="B2524" t="s">
        <v>1832</v>
      </c>
      <c r="C2524">
        <v>62.5</v>
      </c>
    </row>
    <row r="2525" spans="1:3" x14ac:dyDescent="0.25">
      <c r="A2525">
        <v>25108007</v>
      </c>
      <c r="B2525" t="s">
        <v>1833</v>
      </c>
      <c r="C2525">
        <v>650</v>
      </c>
    </row>
    <row r="2526" spans="1:3" x14ac:dyDescent="0.25">
      <c r="A2526">
        <v>25108008</v>
      </c>
      <c r="B2526" t="s">
        <v>1834</v>
      </c>
      <c r="C2526">
        <v>550</v>
      </c>
    </row>
    <row r="2527" spans="1:3" x14ac:dyDescent="0.25">
      <c r="A2527">
        <v>25108010</v>
      </c>
      <c r="B2527" t="s">
        <v>1835</v>
      </c>
      <c r="C2527">
        <v>115</v>
      </c>
    </row>
    <row r="2528" spans="1:3" x14ac:dyDescent="0.25">
      <c r="A2528">
        <v>25108012</v>
      </c>
      <c r="B2528" t="s">
        <v>1836</v>
      </c>
      <c r="C2528">
        <v>387.5</v>
      </c>
    </row>
    <row r="2529" spans="1:3" x14ac:dyDescent="0.25">
      <c r="A2529">
        <v>25108014</v>
      </c>
      <c r="B2529" t="s">
        <v>1837</v>
      </c>
      <c r="C2529">
        <v>82.9</v>
      </c>
    </row>
    <row r="2530" spans="1:3" x14ac:dyDescent="0.25">
      <c r="A2530">
        <v>25108028</v>
      </c>
      <c r="B2530" t="s">
        <v>1838</v>
      </c>
      <c r="C2530">
        <v>55</v>
      </c>
    </row>
    <row r="2531" spans="1:3" x14ac:dyDescent="0.25">
      <c r="A2531">
        <v>25108095</v>
      </c>
      <c r="B2531" t="s">
        <v>1839</v>
      </c>
      <c r="C2531">
        <v>28</v>
      </c>
    </row>
    <row r="2532" spans="1:3" x14ac:dyDescent="0.25">
      <c r="A2532">
        <v>25108096</v>
      </c>
      <c r="B2532" t="s">
        <v>1840</v>
      </c>
      <c r="C2532">
        <v>55</v>
      </c>
    </row>
    <row r="2533" spans="1:3" x14ac:dyDescent="0.25">
      <c r="A2533">
        <v>25108950</v>
      </c>
      <c r="B2533" t="s">
        <v>1841</v>
      </c>
      <c r="C2533">
        <v>55</v>
      </c>
    </row>
    <row r="2534" spans="1:3" x14ac:dyDescent="0.25">
      <c r="A2534">
        <v>25108993</v>
      </c>
      <c r="B2534" t="s">
        <v>7660</v>
      </c>
      <c r="C2534">
        <v>109</v>
      </c>
    </row>
    <row r="2535" spans="1:3" x14ac:dyDescent="0.25">
      <c r="A2535">
        <v>25108995</v>
      </c>
      <c r="B2535" t="s">
        <v>1842</v>
      </c>
      <c r="C2535">
        <v>55</v>
      </c>
    </row>
    <row r="2536" spans="1:3" x14ac:dyDescent="0.25">
      <c r="A2536">
        <v>25108996</v>
      </c>
      <c r="B2536" t="s">
        <v>1843</v>
      </c>
      <c r="C2536">
        <v>89</v>
      </c>
    </row>
    <row r="2537" spans="1:3" x14ac:dyDescent="0.25">
      <c r="A2537">
        <v>25108998</v>
      </c>
      <c r="B2537" t="s">
        <v>1844</v>
      </c>
      <c r="C2537">
        <v>175</v>
      </c>
    </row>
    <row r="2538" spans="1:3" x14ac:dyDescent="0.25">
      <c r="A2538">
        <v>25108999</v>
      </c>
      <c r="B2538" t="s">
        <v>1845</v>
      </c>
      <c r="C2538">
        <v>200</v>
      </c>
    </row>
    <row r="2539" spans="1:3" x14ac:dyDescent="0.25">
      <c r="A2539">
        <v>25109955</v>
      </c>
      <c r="B2539" t="s">
        <v>6635</v>
      </c>
      <c r="C2539">
        <v>0.83</v>
      </c>
    </row>
    <row r="2540" spans="1:3" x14ac:dyDescent="0.25">
      <c r="A2540">
        <v>25110001</v>
      </c>
      <c r="B2540" t="s">
        <v>1846</v>
      </c>
      <c r="C2540">
        <v>1091.75</v>
      </c>
    </row>
    <row r="2541" spans="1:3" x14ac:dyDescent="0.25">
      <c r="A2541">
        <v>25110002</v>
      </c>
      <c r="B2541" t="s">
        <v>1847</v>
      </c>
      <c r="C2541">
        <v>944</v>
      </c>
    </row>
    <row r="2542" spans="1:3" x14ac:dyDescent="0.25">
      <c r="A2542">
        <v>25110003</v>
      </c>
      <c r="B2542" t="s">
        <v>1848</v>
      </c>
      <c r="C2542">
        <v>1091.75</v>
      </c>
    </row>
    <row r="2543" spans="1:3" x14ac:dyDescent="0.25">
      <c r="A2543">
        <v>25110004</v>
      </c>
      <c r="B2543" t="s">
        <v>1849</v>
      </c>
      <c r="C2543">
        <v>944</v>
      </c>
    </row>
    <row r="2544" spans="1:3" x14ac:dyDescent="0.25">
      <c r="A2544">
        <v>25110005</v>
      </c>
      <c r="B2544" t="s">
        <v>1850</v>
      </c>
      <c r="C2544">
        <v>1059.42</v>
      </c>
    </row>
    <row r="2545" spans="1:3" x14ac:dyDescent="0.25">
      <c r="A2545">
        <v>25110006</v>
      </c>
      <c r="B2545" t="s">
        <v>1851</v>
      </c>
      <c r="C2545">
        <v>915.83</v>
      </c>
    </row>
    <row r="2546" spans="1:3" x14ac:dyDescent="0.25">
      <c r="A2546">
        <v>25110010</v>
      </c>
      <c r="B2546" t="s">
        <v>1852</v>
      </c>
      <c r="C2546">
        <v>1082.5</v>
      </c>
    </row>
    <row r="2547" spans="1:3" x14ac:dyDescent="0.25">
      <c r="A2547">
        <v>25110011</v>
      </c>
      <c r="B2547" t="s">
        <v>1853</v>
      </c>
      <c r="C2547">
        <v>1332.5</v>
      </c>
    </row>
    <row r="2548" spans="1:3" x14ac:dyDescent="0.25">
      <c r="A2548">
        <v>25110012</v>
      </c>
      <c r="B2548" t="s">
        <v>1854</v>
      </c>
      <c r="C2548">
        <v>1082.5</v>
      </c>
    </row>
    <row r="2549" spans="1:3" x14ac:dyDescent="0.25">
      <c r="A2549">
        <v>25110013</v>
      </c>
      <c r="B2549" t="s">
        <v>1855</v>
      </c>
      <c r="C2549">
        <v>1332.5</v>
      </c>
    </row>
    <row r="2550" spans="1:3" x14ac:dyDescent="0.25">
      <c r="A2550">
        <v>25110014</v>
      </c>
      <c r="B2550" t="s">
        <v>1856</v>
      </c>
      <c r="C2550">
        <v>1082.5</v>
      </c>
    </row>
    <row r="2551" spans="1:3" x14ac:dyDescent="0.25">
      <c r="A2551">
        <v>25110015</v>
      </c>
      <c r="B2551" t="s">
        <v>1857</v>
      </c>
      <c r="C2551">
        <v>1332.5</v>
      </c>
    </row>
    <row r="2552" spans="1:3" x14ac:dyDescent="0.25">
      <c r="A2552">
        <v>25110016</v>
      </c>
      <c r="B2552" t="s">
        <v>1858</v>
      </c>
      <c r="C2552">
        <v>1082.5</v>
      </c>
    </row>
    <row r="2553" spans="1:3" x14ac:dyDescent="0.25">
      <c r="A2553">
        <v>25110017</v>
      </c>
      <c r="B2553" t="s">
        <v>1859</v>
      </c>
      <c r="C2553">
        <v>1332.5</v>
      </c>
    </row>
    <row r="2554" spans="1:3" x14ac:dyDescent="0.25">
      <c r="A2554">
        <v>25110018</v>
      </c>
      <c r="B2554" t="s">
        <v>1860</v>
      </c>
      <c r="C2554">
        <v>1082.5</v>
      </c>
    </row>
    <row r="2555" spans="1:3" x14ac:dyDescent="0.25">
      <c r="A2555">
        <v>25110019</v>
      </c>
      <c r="B2555" t="s">
        <v>1861</v>
      </c>
      <c r="C2555">
        <v>1332.5</v>
      </c>
    </row>
    <row r="2556" spans="1:3" x14ac:dyDescent="0.25">
      <c r="A2556">
        <v>25110020</v>
      </c>
      <c r="B2556" t="s">
        <v>1862</v>
      </c>
      <c r="C2556">
        <v>1082.5</v>
      </c>
    </row>
    <row r="2557" spans="1:3" x14ac:dyDescent="0.25">
      <c r="A2557">
        <v>25110021</v>
      </c>
      <c r="B2557" t="s">
        <v>1863</v>
      </c>
      <c r="C2557">
        <v>1332.5</v>
      </c>
    </row>
    <row r="2558" spans="1:3" x14ac:dyDescent="0.25">
      <c r="A2558">
        <v>25110022</v>
      </c>
      <c r="B2558" t="s">
        <v>1864</v>
      </c>
      <c r="C2558">
        <v>1082.5</v>
      </c>
    </row>
    <row r="2559" spans="1:3" x14ac:dyDescent="0.25">
      <c r="A2559">
        <v>25110023</v>
      </c>
      <c r="B2559" t="s">
        <v>1865</v>
      </c>
      <c r="C2559">
        <v>1332.5</v>
      </c>
    </row>
    <row r="2560" spans="1:3" x14ac:dyDescent="0.25">
      <c r="A2560">
        <v>25110024</v>
      </c>
      <c r="B2560" t="s">
        <v>1866</v>
      </c>
      <c r="C2560">
        <v>1082.5</v>
      </c>
    </row>
    <row r="2561" spans="1:3" x14ac:dyDescent="0.25">
      <c r="A2561">
        <v>25110030</v>
      </c>
      <c r="B2561" t="s">
        <v>7661</v>
      </c>
      <c r="C2561">
        <v>1557.5</v>
      </c>
    </row>
    <row r="2562" spans="1:3" x14ac:dyDescent="0.25">
      <c r="A2562">
        <v>25110031</v>
      </c>
      <c r="B2562" t="s">
        <v>7662</v>
      </c>
      <c r="C2562">
        <v>1557.5</v>
      </c>
    </row>
    <row r="2563" spans="1:3" x14ac:dyDescent="0.25">
      <c r="A2563">
        <v>25110032</v>
      </c>
      <c r="B2563" t="s">
        <v>7663</v>
      </c>
      <c r="C2563">
        <v>1557.5</v>
      </c>
    </row>
    <row r="2564" spans="1:3" x14ac:dyDescent="0.25">
      <c r="A2564">
        <v>25110033</v>
      </c>
      <c r="B2564" t="s">
        <v>7664</v>
      </c>
      <c r="C2564">
        <v>1557.5</v>
      </c>
    </row>
    <row r="2565" spans="1:3" x14ac:dyDescent="0.25">
      <c r="A2565">
        <v>25110034</v>
      </c>
      <c r="B2565" t="s">
        <v>7665</v>
      </c>
      <c r="C2565">
        <v>1557.5</v>
      </c>
    </row>
    <row r="2566" spans="1:3" x14ac:dyDescent="0.25">
      <c r="A2566">
        <v>25110035</v>
      </c>
      <c r="B2566" t="s">
        <v>7666</v>
      </c>
      <c r="C2566">
        <v>1557.5</v>
      </c>
    </row>
    <row r="2567" spans="1:3" x14ac:dyDescent="0.25">
      <c r="A2567">
        <v>25110036</v>
      </c>
      <c r="B2567" t="s">
        <v>7667</v>
      </c>
      <c r="C2567">
        <v>1557.5</v>
      </c>
    </row>
    <row r="2568" spans="1:3" x14ac:dyDescent="0.25">
      <c r="A2568">
        <v>25110037</v>
      </c>
      <c r="B2568" t="s">
        <v>7668</v>
      </c>
      <c r="C2568">
        <v>1557.5</v>
      </c>
    </row>
    <row r="2569" spans="1:3" x14ac:dyDescent="0.25">
      <c r="A2569">
        <v>25110040</v>
      </c>
      <c r="B2569" t="s">
        <v>1867</v>
      </c>
      <c r="C2569">
        <v>99.17</v>
      </c>
    </row>
    <row r="2570" spans="1:3" x14ac:dyDescent="0.25">
      <c r="A2570">
        <v>25110041</v>
      </c>
      <c r="B2570" t="s">
        <v>1868</v>
      </c>
      <c r="C2570">
        <v>99.17</v>
      </c>
    </row>
    <row r="2571" spans="1:3" x14ac:dyDescent="0.25">
      <c r="A2571">
        <v>25110042</v>
      </c>
      <c r="B2571" t="s">
        <v>1869</v>
      </c>
      <c r="C2571">
        <v>99.17</v>
      </c>
    </row>
    <row r="2572" spans="1:3" x14ac:dyDescent="0.25">
      <c r="A2572">
        <v>25110043</v>
      </c>
      <c r="B2572" t="s">
        <v>1870</v>
      </c>
      <c r="C2572">
        <v>99.17</v>
      </c>
    </row>
    <row r="2573" spans="1:3" x14ac:dyDescent="0.25">
      <c r="A2573">
        <v>25110044</v>
      </c>
      <c r="B2573" t="s">
        <v>1871</v>
      </c>
      <c r="C2573">
        <v>99.17</v>
      </c>
    </row>
    <row r="2574" spans="1:3" x14ac:dyDescent="0.25">
      <c r="A2574">
        <v>25110045</v>
      </c>
      <c r="B2574" t="s">
        <v>1872</v>
      </c>
      <c r="C2574">
        <v>99.17</v>
      </c>
    </row>
    <row r="2575" spans="1:3" x14ac:dyDescent="0.25">
      <c r="A2575">
        <v>25110046</v>
      </c>
      <c r="B2575" t="s">
        <v>1873</v>
      </c>
      <c r="C2575">
        <v>99.17</v>
      </c>
    </row>
    <row r="2576" spans="1:3" x14ac:dyDescent="0.25">
      <c r="A2576">
        <v>25110047</v>
      </c>
      <c r="B2576" t="s">
        <v>1874</v>
      </c>
      <c r="C2576">
        <v>99.17</v>
      </c>
    </row>
    <row r="2577" spans="1:3" x14ac:dyDescent="0.25">
      <c r="A2577">
        <v>25110050</v>
      </c>
      <c r="B2577" t="s">
        <v>1875</v>
      </c>
      <c r="C2577">
        <v>45.83</v>
      </c>
    </row>
    <row r="2578" spans="1:3" x14ac:dyDescent="0.25">
      <c r="A2578">
        <v>25110051</v>
      </c>
      <c r="B2578" t="s">
        <v>1876</v>
      </c>
      <c r="C2578">
        <v>45.83</v>
      </c>
    </row>
    <row r="2579" spans="1:3" x14ac:dyDescent="0.25">
      <c r="A2579">
        <v>25110052</v>
      </c>
      <c r="B2579" t="s">
        <v>1877</v>
      </c>
      <c r="C2579">
        <v>45.83</v>
      </c>
    </row>
    <row r="2580" spans="1:3" x14ac:dyDescent="0.25">
      <c r="A2580">
        <v>25110053</v>
      </c>
      <c r="B2580" t="s">
        <v>1878</v>
      </c>
      <c r="C2580">
        <v>45.83</v>
      </c>
    </row>
    <row r="2581" spans="1:3" x14ac:dyDescent="0.25">
      <c r="A2581">
        <v>25110054</v>
      </c>
      <c r="B2581" t="s">
        <v>1879</v>
      </c>
      <c r="C2581">
        <v>20.72</v>
      </c>
    </row>
    <row r="2582" spans="1:3" x14ac:dyDescent="0.25">
      <c r="A2582">
        <v>25110055</v>
      </c>
      <c r="B2582" t="s">
        <v>1880</v>
      </c>
      <c r="C2582">
        <v>60.08</v>
      </c>
    </row>
    <row r="2583" spans="1:3" x14ac:dyDescent="0.25">
      <c r="A2583">
        <v>25110056</v>
      </c>
      <c r="B2583" t="s">
        <v>1881</v>
      </c>
      <c r="C2583">
        <v>81.42</v>
      </c>
    </row>
    <row r="2584" spans="1:3" x14ac:dyDescent="0.25">
      <c r="A2584">
        <v>25110057</v>
      </c>
      <c r="B2584" t="s">
        <v>6890</v>
      </c>
      <c r="C2584">
        <v>54.17</v>
      </c>
    </row>
    <row r="2585" spans="1:3" x14ac:dyDescent="0.25">
      <c r="A2585">
        <v>25110058</v>
      </c>
      <c r="B2585" t="s">
        <v>1882</v>
      </c>
      <c r="C2585">
        <v>53.08</v>
      </c>
    </row>
    <row r="2586" spans="1:3" x14ac:dyDescent="0.25">
      <c r="A2586">
        <v>25110060</v>
      </c>
      <c r="B2586" t="s">
        <v>1883</v>
      </c>
      <c r="C2586">
        <v>82.5</v>
      </c>
    </row>
    <row r="2587" spans="1:3" x14ac:dyDescent="0.25">
      <c r="A2587">
        <v>25110061</v>
      </c>
      <c r="B2587" t="s">
        <v>1884</v>
      </c>
      <c r="C2587">
        <v>107.5</v>
      </c>
    </row>
    <row r="2588" spans="1:3" x14ac:dyDescent="0.25">
      <c r="A2588">
        <v>25110062</v>
      </c>
      <c r="B2588" t="s">
        <v>1885</v>
      </c>
      <c r="C2588">
        <v>82.5</v>
      </c>
    </row>
    <row r="2589" spans="1:3" x14ac:dyDescent="0.25">
      <c r="A2589">
        <v>25110063</v>
      </c>
      <c r="B2589" t="s">
        <v>1886</v>
      </c>
      <c r="C2589">
        <v>107.5</v>
      </c>
    </row>
    <row r="2590" spans="1:3" x14ac:dyDescent="0.25">
      <c r="A2590">
        <v>25110064</v>
      </c>
      <c r="B2590" t="s">
        <v>1887</v>
      </c>
      <c r="C2590">
        <v>82.5</v>
      </c>
    </row>
    <row r="2591" spans="1:3" x14ac:dyDescent="0.25">
      <c r="A2591">
        <v>25110065</v>
      </c>
      <c r="B2591" t="s">
        <v>1888</v>
      </c>
      <c r="C2591">
        <v>107.5</v>
      </c>
    </row>
    <row r="2592" spans="1:3" x14ac:dyDescent="0.25">
      <c r="A2592">
        <v>25110066</v>
      </c>
      <c r="B2592" t="s">
        <v>1889</v>
      </c>
      <c r="C2592">
        <v>82.5</v>
      </c>
    </row>
    <row r="2593" spans="1:3" x14ac:dyDescent="0.25">
      <c r="A2593">
        <v>25110067</v>
      </c>
      <c r="B2593" t="s">
        <v>1890</v>
      </c>
      <c r="C2593">
        <v>107.5</v>
      </c>
    </row>
    <row r="2594" spans="1:3" x14ac:dyDescent="0.25">
      <c r="A2594">
        <v>25110099</v>
      </c>
      <c r="B2594" t="s">
        <v>7669</v>
      </c>
      <c r="C2594">
        <v>248.92</v>
      </c>
    </row>
    <row r="2595" spans="1:3" x14ac:dyDescent="0.25">
      <c r="A2595">
        <v>25110158</v>
      </c>
      <c r="B2595" t="s">
        <v>1891</v>
      </c>
      <c r="C2595">
        <v>45.83</v>
      </c>
    </row>
    <row r="2596" spans="1:3" x14ac:dyDescent="0.25">
      <c r="A2596">
        <v>25110159</v>
      </c>
      <c r="B2596" t="s">
        <v>1892</v>
      </c>
      <c r="C2596">
        <v>45.83</v>
      </c>
    </row>
    <row r="2597" spans="1:3" x14ac:dyDescent="0.25">
      <c r="A2597">
        <v>25110401</v>
      </c>
      <c r="B2597" t="s">
        <v>1893</v>
      </c>
      <c r="C2597">
        <v>1640.83</v>
      </c>
    </row>
    <row r="2598" spans="1:3" x14ac:dyDescent="0.25">
      <c r="A2598">
        <v>25110402</v>
      </c>
      <c r="B2598" t="s">
        <v>1894</v>
      </c>
      <c r="C2598">
        <v>1640.83</v>
      </c>
    </row>
    <row r="2599" spans="1:3" x14ac:dyDescent="0.25">
      <c r="A2599">
        <v>25110403</v>
      </c>
      <c r="B2599" t="s">
        <v>1895</v>
      </c>
      <c r="C2599">
        <v>1640.83</v>
      </c>
    </row>
    <row r="2600" spans="1:3" x14ac:dyDescent="0.25">
      <c r="A2600">
        <v>25110404</v>
      </c>
      <c r="B2600" t="s">
        <v>1896</v>
      </c>
      <c r="C2600">
        <v>1640.83</v>
      </c>
    </row>
    <row r="2601" spans="1:3" x14ac:dyDescent="0.25">
      <c r="A2601">
        <v>25110405</v>
      </c>
      <c r="B2601" t="s">
        <v>1897</v>
      </c>
      <c r="C2601">
        <v>1640.83</v>
      </c>
    </row>
    <row r="2602" spans="1:3" x14ac:dyDescent="0.25">
      <c r="A2602">
        <v>25110406</v>
      </c>
      <c r="B2602" t="s">
        <v>1898</v>
      </c>
      <c r="C2602">
        <v>1640.83</v>
      </c>
    </row>
    <row r="2603" spans="1:3" x14ac:dyDescent="0.25">
      <c r="A2603">
        <v>25110920</v>
      </c>
      <c r="B2603" t="s">
        <v>1899</v>
      </c>
      <c r="C2603">
        <v>1665.83</v>
      </c>
    </row>
    <row r="2604" spans="1:3" x14ac:dyDescent="0.25">
      <c r="A2604">
        <v>25110925</v>
      </c>
      <c r="B2604" t="s">
        <v>1900</v>
      </c>
      <c r="C2604">
        <v>1665.83</v>
      </c>
    </row>
    <row r="2605" spans="1:3" x14ac:dyDescent="0.25">
      <c r="A2605">
        <v>25110935</v>
      </c>
      <c r="B2605" t="s">
        <v>1901</v>
      </c>
      <c r="C2605">
        <v>2145.83</v>
      </c>
    </row>
    <row r="2606" spans="1:3" x14ac:dyDescent="0.25">
      <c r="A2606">
        <v>25110936</v>
      </c>
      <c r="B2606" t="s">
        <v>6891</v>
      </c>
      <c r="C2606">
        <v>2458.33</v>
      </c>
    </row>
    <row r="2607" spans="1:3" x14ac:dyDescent="0.25">
      <c r="A2607">
        <v>25110940</v>
      </c>
      <c r="B2607" t="s">
        <v>1902</v>
      </c>
      <c r="C2607">
        <v>1665.83</v>
      </c>
    </row>
    <row r="2608" spans="1:3" x14ac:dyDescent="0.25">
      <c r="A2608">
        <v>25110945</v>
      </c>
      <c r="B2608" t="s">
        <v>1903</v>
      </c>
      <c r="C2608">
        <v>1665.83</v>
      </c>
    </row>
    <row r="2609" spans="1:3" x14ac:dyDescent="0.25">
      <c r="A2609">
        <v>25111001</v>
      </c>
      <c r="B2609" t="s">
        <v>1904</v>
      </c>
      <c r="C2609">
        <v>75.25</v>
      </c>
    </row>
    <row r="2610" spans="1:3" x14ac:dyDescent="0.25">
      <c r="A2610">
        <v>25111002</v>
      </c>
      <c r="B2610" t="s">
        <v>1905</v>
      </c>
      <c r="C2610">
        <v>75.25</v>
      </c>
    </row>
    <row r="2611" spans="1:3" x14ac:dyDescent="0.25">
      <c r="A2611">
        <v>25111003</v>
      </c>
      <c r="B2611" t="s">
        <v>1906</v>
      </c>
      <c r="C2611">
        <v>75.25</v>
      </c>
    </row>
    <row r="2612" spans="1:3" x14ac:dyDescent="0.25">
      <c r="A2612">
        <v>25111004</v>
      </c>
      <c r="B2612" t="s">
        <v>1907</v>
      </c>
      <c r="C2612">
        <v>75.25</v>
      </c>
    </row>
    <row r="2613" spans="1:3" x14ac:dyDescent="0.25">
      <c r="A2613">
        <v>25111005</v>
      </c>
      <c r="B2613" t="s">
        <v>1908</v>
      </c>
      <c r="C2613">
        <v>75.25</v>
      </c>
    </row>
    <row r="2614" spans="1:3" x14ac:dyDescent="0.25">
      <c r="A2614">
        <v>25111006</v>
      </c>
      <c r="B2614" t="s">
        <v>1909</v>
      </c>
      <c r="C2614">
        <v>75.25</v>
      </c>
    </row>
    <row r="2615" spans="1:3" x14ac:dyDescent="0.25">
      <c r="A2615">
        <v>25112201</v>
      </c>
      <c r="B2615" t="s">
        <v>7670</v>
      </c>
      <c r="C2615">
        <v>75.25</v>
      </c>
    </row>
    <row r="2616" spans="1:3" x14ac:dyDescent="0.25">
      <c r="A2616">
        <v>25112202</v>
      </c>
      <c r="B2616" t="s">
        <v>7671</v>
      </c>
      <c r="C2616">
        <v>75.25</v>
      </c>
    </row>
    <row r="2617" spans="1:3" x14ac:dyDescent="0.25">
      <c r="A2617">
        <v>25112203</v>
      </c>
      <c r="B2617" t="s">
        <v>7672</v>
      </c>
      <c r="C2617">
        <v>75.25</v>
      </c>
    </row>
    <row r="2618" spans="1:3" x14ac:dyDescent="0.25">
      <c r="A2618">
        <v>25112204</v>
      </c>
      <c r="B2618" t="s">
        <v>7673</v>
      </c>
      <c r="C2618">
        <v>75.25</v>
      </c>
    </row>
    <row r="2619" spans="1:3" x14ac:dyDescent="0.25">
      <c r="A2619">
        <v>25112211</v>
      </c>
      <c r="B2619" t="s">
        <v>7674</v>
      </c>
      <c r="C2619">
        <v>1640.83</v>
      </c>
    </row>
    <row r="2620" spans="1:3" x14ac:dyDescent="0.25">
      <c r="A2620">
        <v>25112212</v>
      </c>
      <c r="B2620" t="s">
        <v>7675</v>
      </c>
      <c r="C2620">
        <v>1640.83</v>
      </c>
    </row>
    <row r="2621" spans="1:3" x14ac:dyDescent="0.25">
      <c r="A2621">
        <v>25112213</v>
      </c>
      <c r="B2621" t="s">
        <v>7676</v>
      </c>
      <c r="C2621">
        <v>1640.83</v>
      </c>
    </row>
    <row r="2622" spans="1:3" x14ac:dyDescent="0.25">
      <c r="A2622">
        <v>25112214</v>
      </c>
      <c r="B2622" t="s">
        <v>7677</v>
      </c>
      <c r="C2622">
        <v>1640.83</v>
      </c>
    </row>
    <row r="2623" spans="1:3" x14ac:dyDescent="0.25">
      <c r="A2623">
        <v>25142060</v>
      </c>
      <c r="B2623" t="s">
        <v>7678</v>
      </c>
      <c r="C2623">
        <v>33.25</v>
      </c>
    </row>
    <row r="2624" spans="1:3" x14ac:dyDescent="0.25">
      <c r="A2624">
        <v>25142061</v>
      </c>
      <c r="B2624" t="s">
        <v>7679</v>
      </c>
      <c r="C2624">
        <v>39.08</v>
      </c>
    </row>
    <row r="2625" spans="1:3" x14ac:dyDescent="0.25">
      <c r="A2625">
        <v>25142070</v>
      </c>
      <c r="B2625" t="s">
        <v>7680</v>
      </c>
      <c r="C2625">
        <v>33.25</v>
      </c>
    </row>
    <row r="2626" spans="1:3" x14ac:dyDescent="0.25">
      <c r="A2626">
        <v>25142071</v>
      </c>
      <c r="B2626" t="s">
        <v>7681</v>
      </c>
      <c r="C2626">
        <v>39.08</v>
      </c>
    </row>
    <row r="2627" spans="1:3" x14ac:dyDescent="0.25">
      <c r="A2627">
        <v>25142080</v>
      </c>
      <c r="B2627" t="s">
        <v>7682</v>
      </c>
      <c r="C2627">
        <v>33.25</v>
      </c>
    </row>
    <row r="2628" spans="1:3" x14ac:dyDescent="0.25">
      <c r="A2628">
        <v>25142081</v>
      </c>
      <c r="B2628" t="s">
        <v>7683</v>
      </c>
      <c r="C2628">
        <v>39.08</v>
      </c>
    </row>
    <row r="2629" spans="1:3" x14ac:dyDescent="0.25">
      <c r="A2629">
        <v>25142090</v>
      </c>
      <c r="B2629" t="s">
        <v>7684</v>
      </c>
      <c r="C2629">
        <v>33.25</v>
      </c>
    </row>
    <row r="2630" spans="1:3" x14ac:dyDescent="0.25">
      <c r="A2630">
        <v>25142091</v>
      </c>
      <c r="B2630" t="s">
        <v>7685</v>
      </c>
      <c r="C2630">
        <v>39.08</v>
      </c>
    </row>
    <row r="2631" spans="1:3" x14ac:dyDescent="0.25">
      <c r="A2631">
        <v>25257810</v>
      </c>
      <c r="B2631" t="s">
        <v>7686</v>
      </c>
      <c r="C2631">
        <v>490</v>
      </c>
    </row>
    <row r="2632" spans="1:3" x14ac:dyDescent="0.25">
      <c r="A2632">
        <v>25257820</v>
      </c>
      <c r="B2632" t="s">
        <v>7687</v>
      </c>
      <c r="C2632">
        <v>110</v>
      </c>
    </row>
    <row r="2633" spans="1:3" x14ac:dyDescent="0.25">
      <c r="A2633">
        <v>25309999</v>
      </c>
      <c r="B2633" t="s">
        <v>6503</v>
      </c>
      <c r="C2633">
        <v>0</v>
      </c>
    </row>
    <row r="2634" spans="1:3" x14ac:dyDescent="0.25">
      <c r="A2634">
        <v>26001101</v>
      </c>
      <c r="B2634" t="s">
        <v>1910</v>
      </c>
      <c r="C2634">
        <v>221.83</v>
      </c>
    </row>
    <row r="2635" spans="1:3" x14ac:dyDescent="0.25">
      <c r="A2635">
        <v>26001109</v>
      </c>
      <c r="B2635" t="s">
        <v>1911</v>
      </c>
      <c r="C2635">
        <v>1674.58</v>
      </c>
    </row>
    <row r="2636" spans="1:3" x14ac:dyDescent="0.25">
      <c r="A2636">
        <v>26001110</v>
      </c>
      <c r="B2636" t="s">
        <v>1912</v>
      </c>
      <c r="C2636">
        <v>1674.58</v>
      </c>
    </row>
    <row r="2637" spans="1:3" x14ac:dyDescent="0.25">
      <c r="A2637">
        <v>26001118</v>
      </c>
      <c r="B2637" t="s">
        <v>1913</v>
      </c>
      <c r="C2637">
        <v>1999.17</v>
      </c>
    </row>
    <row r="2638" spans="1:3" x14ac:dyDescent="0.25">
      <c r="A2638">
        <v>26001119</v>
      </c>
      <c r="B2638" t="s">
        <v>1914</v>
      </c>
      <c r="C2638">
        <v>382.5</v>
      </c>
    </row>
    <row r="2639" spans="1:3" x14ac:dyDescent="0.25">
      <c r="A2639">
        <v>26001120</v>
      </c>
      <c r="B2639" t="s">
        <v>1915</v>
      </c>
      <c r="C2639">
        <v>132.5</v>
      </c>
    </row>
    <row r="2640" spans="1:3" x14ac:dyDescent="0.25">
      <c r="A2640">
        <v>26001121</v>
      </c>
      <c r="B2640" t="s">
        <v>1916</v>
      </c>
      <c r="C2640">
        <v>40.83</v>
      </c>
    </row>
    <row r="2641" spans="1:3" x14ac:dyDescent="0.25">
      <c r="A2641">
        <v>26001126</v>
      </c>
      <c r="B2641" t="s">
        <v>1917</v>
      </c>
      <c r="C2641">
        <v>207.5</v>
      </c>
    </row>
    <row r="2642" spans="1:3" x14ac:dyDescent="0.25">
      <c r="A2642">
        <v>26001127</v>
      </c>
      <c r="B2642" t="s">
        <v>1918</v>
      </c>
      <c r="C2642">
        <v>207.5</v>
      </c>
    </row>
    <row r="2643" spans="1:3" x14ac:dyDescent="0.25">
      <c r="A2643">
        <v>26001157</v>
      </c>
      <c r="B2643" t="s">
        <v>1919</v>
      </c>
      <c r="C2643">
        <v>1999.17</v>
      </c>
    </row>
    <row r="2644" spans="1:3" x14ac:dyDescent="0.25">
      <c r="A2644">
        <v>26001168</v>
      </c>
      <c r="B2644" t="s">
        <v>1920</v>
      </c>
      <c r="C2644">
        <v>1665.83</v>
      </c>
    </row>
    <row r="2645" spans="1:3" x14ac:dyDescent="0.25">
      <c r="A2645">
        <v>26001170</v>
      </c>
      <c r="B2645" t="s">
        <v>1921</v>
      </c>
      <c r="C2645">
        <v>1125</v>
      </c>
    </row>
    <row r="2646" spans="1:3" x14ac:dyDescent="0.25">
      <c r="A2646">
        <v>26001188</v>
      </c>
      <c r="B2646" t="s">
        <v>1922</v>
      </c>
      <c r="C2646">
        <v>2033.33</v>
      </c>
    </row>
    <row r="2647" spans="1:3" x14ac:dyDescent="0.25">
      <c r="A2647">
        <v>26001210</v>
      </c>
      <c r="B2647" t="s">
        <v>1923</v>
      </c>
      <c r="C2647">
        <v>495.25</v>
      </c>
    </row>
    <row r="2648" spans="1:3" x14ac:dyDescent="0.25">
      <c r="A2648">
        <v>26001232</v>
      </c>
      <c r="B2648" t="s">
        <v>1924</v>
      </c>
      <c r="C2648">
        <v>865.83</v>
      </c>
    </row>
    <row r="2649" spans="1:3" x14ac:dyDescent="0.25">
      <c r="A2649">
        <v>26001234</v>
      </c>
      <c r="B2649" t="s">
        <v>1925</v>
      </c>
      <c r="C2649">
        <v>857.5</v>
      </c>
    </row>
    <row r="2650" spans="1:3" x14ac:dyDescent="0.25">
      <c r="A2650">
        <v>26001240</v>
      </c>
      <c r="B2650" t="s">
        <v>1926</v>
      </c>
      <c r="C2650">
        <v>915.83</v>
      </c>
    </row>
    <row r="2651" spans="1:3" x14ac:dyDescent="0.25">
      <c r="A2651">
        <v>26001242</v>
      </c>
      <c r="B2651" t="s">
        <v>1927</v>
      </c>
      <c r="C2651">
        <v>1040.83</v>
      </c>
    </row>
    <row r="2652" spans="1:3" x14ac:dyDescent="0.25">
      <c r="A2652">
        <v>26001243</v>
      </c>
      <c r="B2652" t="s">
        <v>1928</v>
      </c>
      <c r="C2652">
        <v>640.83000000000004</v>
      </c>
    </row>
    <row r="2653" spans="1:3" x14ac:dyDescent="0.25">
      <c r="A2653">
        <v>26001250</v>
      </c>
      <c r="B2653" t="s">
        <v>1929</v>
      </c>
      <c r="C2653">
        <v>1457.5</v>
      </c>
    </row>
    <row r="2654" spans="1:3" x14ac:dyDescent="0.25">
      <c r="A2654">
        <v>26001260</v>
      </c>
      <c r="B2654" t="s">
        <v>1930</v>
      </c>
      <c r="C2654">
        <v>1457.5</v>
      </c>
    </row>
    <row r="2655" spans="1:3" x14ac:dyDescent="0.25">
      <c r="A2655">
        <v>26001270</v>
      </c>
      <c r="B2655" t="s">
        <v>1931</v>
      </c>
      <c r="C2655">
        <v>1457.5</v>
      </c>
    </row>
    <row r="2656" spans="1:3" x14ac:dyDescent="0.25">
      <c r="A2656">
        <v>26001280</v>
      </c>
      <c r="B2656" t="s">
        <v>1932</v>
      </c>
      <c r="C2656">
        <v>1407.5</v>
      </c>
    </row>
    <row r="2657" spans="1:3" x14ac:dyDescent="0.25">
      <c r="A2657">
        <v>26001710</v>
      </c>
      <c r="B2657" t="s">
        <v>1933</v>
      </c>
      <c r="C2657">
        <v>1591.67</v>
      </c>
    </row>
    <row r="2658" spans="1:3" x14ac:dyDescent="0.25">
      <c r="A2658">
        <v>26001711</v>
      </c>
      <c r="B2658" t="s">
        <v>1934</v>
      </c>
      <c r="C2658">
        <v>63.33</v>
      </c>
    </row>
    <row r="2659" spans="1:3" x14ac:dyDescent="0.25">
      <c r="A2659">
        <v>26001720</v>
      </c>
      <c r="B2659" t="s">
        <v>1935</v>
      </c>
      <c r="C2659">
        <v>832.5</v>
      </c>
    </row>
    <row r="2660" spans="1:3" x14ac:dyDescent="0.25">
      <c r="A2660">
        <v>26001730</v>
      </c>
      <c r="B2660" t="s">
        <v>1936</v>
      </c>
      <c r="C2660">
        <v>1332.5</v>
      </c>
    </row>
    <row r="2661" spans="1:3" x14ac:dyDescent="0.25">
      <c r="A2661">
        <v>26001731</v>
      </c>
      <c r="B2661" t="s">
        <v>1937</v>
      </c>
      <c r="C2661">
        <v>504.67</v>
      </c>
    </row>
    <row r="2662" spans="1:3" x14ac:dyDescent="0.25">
      <c r="A2662">
        <v>26001740</v>
      </c>
      <c r="B2662" t="s">
        <v>1938</v>
      </c>
      <c r="C2662">
        <v>390.83</v>
      </c>
    </row>
    <row r="2663" spans="1:3" x14ac:dyDescent="0.25">
      <c r="A2663">
        <v>26001741</v>
      </c>
      <c r="B2663" t="s">
        <v>6712</v>
      </c>
      <c r="C2663">
        <v>390.83</v>
      </c>
    </row>
    <row r="2664" spans="1:3" x14ac:dyDescent="0.25">
      <c r="A2664">
        <v>26001750</v>
      </c>
      <c r="B2664" t="s">
        <v>1939</v>
      </c>
      <c r="C2664">
        <v>374.17</v>
      </c>
    </row>
    <row r="2665" spans="1:3" x14ac:dyDescent="0.25">
      <c r="A2665">
        <v>26001755</v>
      </c>
      <c r="B2665" t="s">
        <v>1940</v>
      </c>
      <c r="C2665">
        <v>1583.75</v>
      </c>
    </row>
    <row r="2666" spans="1:3" x14ac:dyDescent="0.25">
      <c r="A2666">
        <v>26001756</v>
      </c>
      <c r="B2666" t="s">
        <v>6892</v>
      </c>
      <c r="C2666">
        <v>700.17</v>
      </c>
    </row>
    <row r="2667" spans="1:3" x14ac:dyDescent="0.25">
      <c r="A2667">
        <v>26001780</v>
      </c>
      <c r="B2667" t="s">
        <v>1941</v>
      </c>
      <c r="C2667">
        <v>1582.5</v>
      </c>
    </row>
    <row r="2668" spans="1:3" x14ac:dyDescent="0.25">
      <c r="A2668">
        <v>26001940</v>
      </c>
      <c r="B2668" t="s">
        <v>1942</v>
      </c>
      <c r="C2668">
        <v>882.5</v>
      </c>
    </row>
    <row r="2669" spans="1:3" x14ac:dyDescent="0.25">
      <c r="A2669">
        <v>26001970</v>
      </c>
      <c r="B2669" t="s">
        <v>1943</v>
      </c>
      <c r="C2669">
        <v>36</v>
      </c>
    </row>
    <row r="2670" spans="1:3" x14ac:dyDescent="0.25">
      <c r="A2670">
        <v>26003112</v>
      </c>
      <c r="B2670" t="s">
        <v>1944</v>
      </c>
      <c r="C2670">
        <v>399.17</v>
      </c>
    </row>
    <row r="2671" spans="1:3" x14ac:dyDescent="0.25">
      <c r="A2671">
        <v>26004785</v>
      </c>
      <c r="B2671" t="s">
        <v>1945</v>
      </c>
      <c r="C2671">
        <v>300</v>
      </c>
    </row>
    <row r="2672" spans="1:3" x14ac:dyDescent="0.25">
      <c r="A2672">
        <v>26008550</v>
      </c>
      <c r="B2672" t="s">
        <v>1946</v>
      </c>
      <c r="C2672">
        <v>2999.17</v>
      </c>
    </row>
    <row r="2673" spans="1:3" x14ac:dyDescent="0.25">
      <c r="A2673">
        <v>26008551</v>
      </c>
      <c r="B2673" t="s">
        <v>1947</v>
      </c>
      <c r="C2673">
        <v>1526.25</v>
      </c>
    </row>
    <row r="2674" spans="1:3" x14ac:dyDescent="0.25">
      <c r="A2674">
        <v>26066303</v>
      </c>
      <c r="B2674" t="s">
        <v>1948</v>
      </c>
      <c r="C2674">
        <v>601.04</v>
      </c>
    </row>
    <row r="2675" spans="1:3" x14ac:dyDescent="0.25">
      <c r="A2675">
        <v>26066307</v>
      </c>
      <c r="B2675" t="s">
        <v>1949</v>
      </c>
      <c r="C2675">
        <v>562.35</v>
      </c>
    </row>
    <row r="2676" spans="1:3" x14ac:dyDescent="0.25">
      <c r="A2676">
        <v>26067033</v>
      </c>
      <c r="B2676" t="s">
        <v>1950</v>
      </c>
      <c r="C2676">
        <v>626.46</v>
      </c>
    </row>
    <row r="2677" spans="1:3" x14ac:dyDescent="0.25">
      <c r="A2677">
        <v>26067037</v>
      </c>
      <c r="B2677" t="s">
        <v>1951</v>
      </c>
      <c r="C2677">
        <v>678.99</v>
      </c>
    </row>
    <row r="2678" spans="1:3" x14ac:dyDescent="0.25">
      <c r="A2678">
        <v>26067403</v>
      </c>
      <c r="B2678" t="s">
        <v>1952</v>
      </c>
      <c r="C2678">
        <v>668.81</v>
      </c>
    </row>
    <row r="2679" spans="1:3" x14ac:dyDescent="0.25">
      <c r="A2679">
        <v>26067407</v>
      </c>
      <c r="B2679" t="s">
        <v>1953</v>
      </c>
      <c r="C2679">
        <v>606.77</v>
      </c>
    </row>
    <row r="2680" spans="1:3" x14ac:dyDescent="0.25">
      <c r="A2680">
        <v>26067533</v>
      </c>
      <c r="B2680" t="s">
        <v>1954</v>
      </c>
      <c r="C2680">
        <v>701.89</v>
      </c>
    </row>
    <row r="2681" spans="1:3" x14ac:dyDescent="0.25">
      <c r="A2681">
        <v>26067537</v>
      </c>
      <c r="B2681" t="s">
        <v>1955</v>
      </c>
      <c r="C2681">
        <v>663.32</v>
      </c>
    </row>
    <row r="2682" spans="1:3" x14ac:dyDescent="0.25">
      <c r="A2682">
        <v>26068003</v>
      </c>
      <c r="B2682" t="s">
        <v>1956</v>
      </c>
      <c r="C2682">
        <v>757.03</v>
      </c>
    </row>
    <row r="2683" spans="1:3" x14ac:dyDescent="0.25">
      <c r="A2683">
        <v>26068007</v>
      </c>
      <c r="B2683" t="s">
        <v>1957</v>
      </c>
      <c r="C2683">
        <v>696.68</v>
      </c>
    </row>
    <row r="2684" spans="1:3" x14ac:dyDescent="0.25">
      <c r="A2684">
        <v>26068203</v>
      </c>
      <c r="B2684" t="s">
        <v>1958</v>
      </c>
      <c r="C2684">
        <v>846.25</v>
      </c>
    </row>
    <row r="2685" spans="1:3" x14ac:dyDescent="0.25">
      <c r="A2685">
        <v>26068207</v>
      </c>
      <c r="B2685" t="s">
        <v>1959</v>
      </c>
      <c r="C2685">
        <v>807.03</v>
      </c>
    </row>
    <row r="2686" spans="1:3" x14ac:dyDescent="0.25">
      <c r="A2686">
        <v>26069203</v>
      </c>
      <c r="B2686" t="s">
        <v>1960</v>
      </c>
      <c r="C2686">
        <v>1045.55</v>
      </c>
    </row>
    <row r="2687" spans="1:3" x14ac:dyDescent="0.25">
      <c r="A2687">
        <v>26069207</v>
      </c>
      <c r="B2687" t="s">
        <v>1961</v>
      </c>
      <c r="C2687">
        <v>944.19</v>
      </c>
    </row>
    <row r="2688" spans="1:3" x14ac:dyDescent="0.25">
      <c r="A2688">
        <v>26093503</v>
      </c>
      <c r="B2688" t="s">
        <v>1962</v>
      </c>
      <c r="C2688">
        <v>334.38</v>
      </c>
    </row>
    <row r="2689" spans="1:3" x14ac:dyDescent="0.25">
      <c r="A2689">
        <v>26093507</v>
      </c>
      <c r="B2689" t="s">
        <v>1963</v>
      </c>
      <c r="C2689">
        <v>296.02</v>
      </c>
    </row>
    <row r="2690" spans="1:3" x14ac:dyDescent="0.25">
      <c r="A2690">
        <v>26094003</v>
      </c>
      <c r="B2690" t="s">
        <v>1964</v>
      </c>
      <c r="C2690">
        <v>405.42</v>
      </c>
    </row>
    <row r="2691" spans="1:3" x14ac:dyDescent="0.25">
      <c r="A2691">
        <v>26094007</v>
      </c>
      <c r="B2691" t="s">
        <v>1965</v>
      </c>
      <c r="C2691">
        <v>361.58</v>
      </c>
    </row>
    <row r="2692" spans="1:3" x14ac:dyDescent="0.25">
      <c r="A2692">
        <v>26094203</v>
      </c>
      <c r="B2692" t="s">
        <v>1966</v>
      </c>
      <c r="C2692">
        <v>435.48</v>
      </c>
    </row>
    <row r="2693" spans="1:3" x14ac:dyDescent="0.25">
      <c r="A2693">
        <v>26094207</v>
      </c>
      <c r="B2693" t="s">
        <v>1967</v>
      </c>
      <c r="C2693">
        <v>389.44</v>
      </c>
    </row>
    <row r="2694" spans="1:3" x14ac:dyDescent="0.25">
      <c r="A2694">
        <v>26094503</v>
      </c>
      <c r="B2694" t="s">
        <v>1968</v>
      </c>
      <c r="C2694">
        <v>482.3</v>
      </c>
    </row>
    <row r="2695" spans="1:3" x14ac:dyDescent="0.25">
      <c r="A2695">
        <v>26094507</v>
      </c>
      <c r="B2695" t="s">
        <v>1969</v>
      </c>
      <c r="C2695">
        <v>432.96</v>
      </c>
    </row>
    <row r="2696" spans="1:3" x14ac:dyDescent="0.25">
      <c r="A2696">
        <v>26095003</v>
      </c>
      <c r="B2696" t="s">
        <v>1970</v>
      </c>
      <c r="C2696">
        <v>564.98</v>
      </c>
    </row>
    <row r="2697" spans="1:3" x14ac:dyDescent="0.25">
      <c r="A2697">
        <v>26095007</v>
      </c>
      <c r="B2697" t="s">
        <v>1971</v>
      </c>
      <c r="C2697">
        <v>510.16</v>
      </c>
    </row>
    <row r="2698" spans="1:3" x14ac:dyDescent="0.25">
      <c r="A2698">
        <v>26095503</v>
      </c>
      <c r="B2698" t="s">
        <v>1972</v>
      </c>
      <c r="C2698">
        <v>653.47</v>
      </c>
    </row>
    <row r="2699" spans="1:3" x14ac:dyDescent="0.25">
      <c r="A2699">
        <v>26095507</v>
      </c>
      <c r="B2699" t="s">
        <v>1973</v>
      </c>
      <c r="C2699">
        <v>593.17999999999995</v>
      </c>
    </row>
    <row r="2700" spans="1:3" x14ac:dyDescent="0.25">
      <c r="A2700">
        <v>26096003</v>
      </c>
      <c r="B2700" t="s">
        <v>1974</v>
      </c>
      <c r="C2700">
        <v>747.79</v>
      </c>
    </row>
    <row r="2701" spans="1:3" x14ac:dyDescent="0.25">
      <c r="A2701">
        <v>26096007</v>
      </c>
      <c r="B2701" t="s">
        <v>1975</v>
      </c>
      <c r="C2701">
        <v>682.03</v>
      </c>
    </row>
    <row r="2702" spans="1:3" x14ac:dyDescent="0.25">
      <c r="A2702">
        <v>26097003</v>
      </c>
      <c r="B2702" t="s">
        <v>1976</v>
      </c>
      <c r="C2702">
        <v>953.89</v>
      </c>
    </row>
    <row r="2703" spans="1:3" x14ac:dyDescent="0.25">
      <c r="A2703">
        <v>26097007</v>
      </c>
      <c r="B2703" t="s">
        <v>1977</v>
      </c>
      <c r="C2703">
        <v>877.15</v>
      </c>
    </row>
    <row r="2704" spans="1:3" x14ac:dyDescent="0.25">
      <c r="A2704">
        <v>26125253</v>
      </c>
      <c r="B2704" t="s">
        <v>1978</v>
      </c>
      <c r="C2704">
        <v>529.05999999999995</v>
      </c>
    </row>
    <row r="2705" spans="1:3" x14ac:dyDescent="0.25">
      <c r="A2705">
        <v>26125257</v>
      </c>
      <c r="B2705" t="s">
        <v>1979</v>
      </c>
      <c r="C2705">
        <v>448.21</v>
      </c>
    </row>
    <row r="2706" spans="1:3" x14ac:dyDescent="0.25">
      <c r="A2706">
        <v>26125403</v>
      </c>
      <c r="B2706" t="s">
        <v>1980</v>
      </c>
      <c r="C2706">
        <v>494.93</v>
      </c>
    </row>
    <row r="2707" spans="1:3" x14ac:dyDescent="0.25">
      <c r="A2707">
        <v>26125407</v>
      </c>
      <c r="B2707" t="s">
        <v>1981</v>
      </c>
      <c r="C2707">
        <v>469.72</v>
      </c>
    </row>
    <row r="2708" spans="1:3" x14ac:dyDescent="0.25">
      <c r="A2708">
        <v>26126253</v>
      </c>
      <c r="B2708" t="s">
        <v>1982</v>
      </c>
      <c r="C2708">
        <v>666.68</v>
      </c>
    </row>
    <row r="2709" spans="1:3" x14ac:dyDescent="0.25">
      <c r="A2709">
        <v>26126257</v>
      </c>
      <c r="B2709" t="s">
        <v>1983</v>
      </c>
      <c r="C2709">
        <v>559.95000000000005</v>
      </c>
    </row>
    <row r="2710" spans="1:3" x14ac:dyDescent="0.25">
      <c r="A2710">
        <v>26126503</v>
      </c>
      <c r="B2710" t="s">
        <v>1984</v>
      </c>
      <c r="C2710">
        <v>738.63</v>
      </c>
    </row>
    <row r="2711" spans="1:3" x14ac:dyDescent="0.25">
      <c r="A2711">
        <v>26126507</v>
      </c>
      <c r="B2711" t="s">
        <v>1985</v>
      </c>
      <c r="C2711">
        <v>619.42999999999995</v>
      </c>
    </row>
    <row r="2712" spans="1:3" x14ac:dyDescent="0.25">
      <c r="A2712">
        <v>26127253</v>
      </c>
      <c r="B2712" t="s">
        <v>1986</v>
      </c>
      <c r="C2712">
        <v>841.9</v>
      </c>
    </row>
    <row r="2713" spans="1:3" x14ac:dyDescent="0.25">
      <c r="A2713">
        <v>26127257</v>
      </c>
      <c r="B2713" t="s">
        <v>1987</v>
      </c>
      <c r="C2713">
        <v>733.69</v>
      </c>
    </row>
    <row r="2714" spans="1:3" x14ac:dyDescent="0.25">
      <c r="A2714">
        <v>26127703</v>
      </c>
      <c r="B2714" t="s">
        <v>1988</v>
      </c>
      <c r="C2714">
        <v>887.61</v>
      </c>
    </row>
    <row r="2715" spans="1:3" x14ac:dyDescent="0.25">
      <c r="A2715">
        <v>26127707</v>
      </c>
      <c r="B2715" t="s">
        <v>1989</v>
      </c>
      <c r="C2715">
        <v>807.98</v>
      </c>
    </row>
    <row r="2716" spans="1:3" x14ac:dyDescent="0.25">
      <c r="A2716">
        <v>26128553</v>
      </c>
      <c r="B2716" t="s">
        <v>1990</v>
      </c>
      <c r="C2716">
        <v>1083.73</v>
      </c>
    </row>
    <row r="2717" spans="1:3" x14ac:dyDescent="0.25">
      <c r="A2717">
        <v>26128557</v>
      </c>
      <c r="B2717" t="s">
        <v>1991</v>
      </c>
      <c r="C2717">
        <v>950.59</v>
      </c>
    </row>
    <row r="2718" spans="1:3" x14ac:dyDescent="0.25">
      <c r="A2718">
        <v>27001019</v>
      </c>
      <c r="B2718" t="s">
        <v>1992</v>
      </c>
      <c r="C2718">
        <v>1249.17</v>
      </c>
    </row>
    <row r="2719" spans="1:3" x14ac:dyDescent="0.25">
      <c r="A2719">
        <v>27001020</v>
      </c>
      <c r="B2719" t="s">
        <v>1993</v>
      </c>
      <c r="C2719">
        <v>1540.83</v>
      </c>
    </row>
    <row r="2720" spans="1:3" x14ac:dyDescent="0.25">
      <c r="A2720">
        <v>27001028</v>
      </c>
      <c r="B2720" t="s">
        <v>1994</v>
      </c>
      <c r="C2720">
        <v>2249.17</v>
      </c>
    </row>
    <row r="2721" spans="1:3" x14ac:dyDescent="0.25">
      <c r="A2721">
        <v>27001029</v>
      </c>
      <c r="B2721" t="s">
        <v>1995</v>
      </c>
      <c r="C2721">
        <v>2332.5</v>
      </c>
    </row>
    <row r="2722" spans="1:3" x14ac:dyDescent="0.25">
      <c r="A2722">
        <v>27001039</v>
      </c>
      <c r="B2722" t="s">
        <v>1996</v>
      </c>
      <c r="C2722">
        <v>190.83</v>
      </c>
    </row>
    <row r="2723" spans="1:3" x14ac:dyDescent="0.25">
      <c r="A2723">
        <v>27001044</v>
      </c>
      <c r="B2723" t="s">
        <v>1997</v>
      </c>
      <c r="C2723">
        <v>65.83</v>
      </c>
    </row>
    <row r="2724" spans="1:3" x14ac:dyDescent="0.25">
      <c r="A2724">
        <v>27001047</v>
      </c>
      <c r="B2724" t="s">
        <v>1998</v>
      </c>
      <c r="C2724">
        <v>8.25</v>
      </c>
    </row>
    <row r="2725" spans="1:3" x14ac:dyDescent="0.25">
      <c r="A2725">
        <v>27001048</v>
      </c>
      <c r="B2725" t="s">
        <v>1999</v>
      </c>
      <c r="C2725">
        <v>10.75</v>
      </c>
    </row>
    <row r="2726" spans="1:3" x14ac:dyDescent="0.25">
      <c r="A2726">
        <v>27001050</v>
      </c>
      <c r="B2726" t="s">
        <v>2000</v>
      </c>
      <c r="C2726">
        <v>5.75</v>
      </c>
    </row>
    <row r="2727" spans="1:3" x14ac:dyDescent="0.25">
      <c r="A2727">
        <v>27001051</v>
      </c>
      <c r="B2727" t="s">
        <v>2001</v>
      </c>
      <c r="C2727">
        <v>4.08</v>
      </c>
    </row>
    <row r="2728" spans="1:3" x14ac:dyDescent="0.25">
      <c r="A2728">
        <v>27001052</v>
      </c>
      <c r="B2728" t="s">
        <v>2002</v>
      </c>
      <c r="C2728">
        <v>19.079999999999998</v>
      </c>
    </row>
    <row r="2729" spans="1:3" x14ac:dyDescent="0.25">
      <c r="A2729">
        <v>27001099</v>
      </c>
      <c r="B2729" t="s">
        <v>2003</v>
      </c>
      <c r="C2729">
        <v>37.42</v>
      </c>
    </row>
    <row r="2730" spans="1:3" x14ac:dyDescent="0.25">
      <c r="A2730">
        <v>27001116</v>
      </c>
      <c r="B2730" t="s">
        <v>1992</v>
      </c>
      <c r="C2730">
        <v>1374.17</v>
      </c>
    </row>
    <row r="2731" spans="1:3" x14ac:dyDescent="0.25">
      <c r="A2731">
        <v>27001140</v>
      </c>
      <c r="B2731" t="s">
        <v>2004</v>
      </c>
      <c r="C2731">
        <v>345</v>
      </c>
    </row>
    <row r="2732" spans="1:3" x14ac:dyDescent="0.25">
      <c r="A2732">
        <v>27001144</v>
      </c>
      <c r="B2732" t="s">
        <v>2005</v>
      </c>
      <c r="C2732">
        <v>65.83</v>
      </c>
    </row>
    <row r="2733" spans="1:3" x14ac:dyDescent="0.25">
      <c r="A2733">
        <v>27001148</v>
      </c>
      <c r="B2733" t="s">
        <v>2006</v>
      </c>
      <c r="C2733">
        <v>40</v>
      </c>
    </row>
    <row r="2734" spans="1:3" x14ac:dyDescent="0.25">
      <c r="A2734">
        <v>27001151</v>
      </c>
      <c r="B2734" t="s">
        <v>2007</v>
      </c>
      <c r="C2734">
        <v>3.25</v>
      </c>
    </row>
    <row r="2735" spans="1:3" x14ac:dyDescent="0.25">
      <c r="A2735">
        <v>27001152</v>
      </c>
      <c r="B2735" t="s">
        <v>2008</v>
      </c>
      <c r="C2735">
        <v>27.42</v>
      </c>
    </row>
    <row r="2736" spans="1:3" x14ac:dyDescent="0.25">
      <c r="A2736">
        <v>27001153</v>
      </c>
      <c r="B2736" t="s">
        <v>2009</v>
      </c>
      <c r="C2736">
        <v>4.92</v>
      </c>
    </row>
    <row r="2737" spans="1:3" x14ac:dyDescent="0.25">
      <c r="A2737">
        <v>27001154</v>
      </c>
      <c r="B2737" t="s">
        <v>2010</v>
      </c>
      <c r="C2737">
        <v>32.5</v>
      </c>
    </row>
    <row r="2738" spans="1:3" x14ac:dyDescent="0.25">
      <c r="A2738">
        <v>27001158</v>
      </c>
      <c r="B2738" t="s">
        <v>2011</v>
      </c>
      <c r="C2738">
        <v>16.579999999999998</v>
      </c>
    </row>
    <row r="2739" spans="1:3" x14ac:dyDescent="0.25">
      <c r="A2739">
        <v>27001247</v>
      </c>
      <c r="B2739" t="s">
        <v>2012</v>
      </c>
      <c r="C2739">
        <v>12.42</v>
      </c>
    </row>
    <row r="2740" spans="1:3" x14ac:dyDescent="0.25">
      <c r="A2740">
        <v>27001248</v>
      </c>
      <c r="B2740" t="s">
        <v>2013</v>
      </c>
      <c r="C2740">
        <v>16.25</v>
      </c>
    </row>
    <row r="2741" spans="1:3" x14ac:dyDescent="0.25">
      <c r="A2741">
        <v>27001318</v>
      </c>
      <c r="B2741" t="s">
        <v>2014</v>
      </c>
      <c r="C2741">
        <v>770.83</v>
      </c>
    </row>
    <row r="2742" spans="1:3" x14ac:dyDescent="0.25">
      <c r="A2742">
        <v>27001319</v>
      </c>
      <c r="B2742" t="s">
        <v>2015</v>
      </c>
      <c r="C2742">
        <v>1415.83</v>
      </c>
    </row>
    <row r="2743" spans="1:3" x14ac:dyDescent="0.25">
      <c r="A2743">
        <v>27001320</v>
      </c>
      <c r="B2743" t="s">
        <v>2016</v>
      </c>
      <c r="C2743">
        <v>1457.5</v>
      </c>
    </row>
    <row r="2744" spans="1:3" x14ac:dyDescent="0.25">
      <c r="A2744">
        <v>27001321</v>
      </c>
      <c r="B2744" t="s">
        <v>2017</v>
      </c>
      <c r="C2744">
        <v>1665.83</v>
      </c>
    </row>
    <row r="2745" spans="1:3" x14ac:dyDescent="0.25">
      <c r="A2745">
        <v>27001322</v>
      </c>
      <c r="B2745" t="s">
        <v>2018</v>
      </c>
      <c r="C2745">
        <v>1707.5</v>
      </c>
    </row>
    <row r="2746" spans="1:3" x14ac:dyDescent="0.25">
      <c r="A2746">
        <v>27001540</v>
      </c>
      <c r="B2746" t="s">
        <v>2019</v>
      </c>
      <c r="C2746">
        <v>87.42</v>
      </c>
    </row>
    <row r="2747" spans="1:3" x14ac:dyDescent="0.25">
      <c r="A2747">
        <v>27001722</v>
      </c>
      <c r="B2747" t="s">
        <v>2020</v>
      </c>
      <c r="C2747">
        <v>2275.92</v>
      </c>
    </row>
    <row r="2748" spans="1:3" x14ac:dyDescent="0.25">
      <c r="A2748">
        <v>27002011</v>
      </c>
      <c r="B2748" t="s">
        <v>2021</v>
      </c>
      <c r="C2748">
        <v>1832.5</v>
      </c>
    </row>
    <row r="2749" spans="1:3" x14ac:dyDescent="0.25">
      <c r="A2749">
        <v>27002012</v>
      </c>
      <c r="B2749" t="s">
        <v>2022</v>
      </c>
      <c r="C2749">
        <v>1899.17</v>
      </c>
    </row>
    <row r="2750" spans="1:3" x14ac:dyDescent="0.25">
      <c r="A2750">
        <v>27002021</v>
      </c>
      <c r="B2750" t="s">
        <v>2023</v>
      </c>
      <c r="C2750">
        <v>2582.5</v>
      </c>
    </row>
    <row r="2751" spans="1:3" x14ac:dyDescent="0.25">
      <c r="A2751">
        <v>27002022</v>
      </c>
      <c r="B2751" t="s">
        <v>2024</v>
      </c>
      <c r="C2751">
        <v>2649.17</v>
      </c>
    </row>
    <row r="2752" spans="1:3" x14ac:dyDescent="0.25">
      <c r="A2752">
        <v>27002045</v>
      </c>
      <c r="B2752" t="s">
        <v>2025</v>
      </c>
      <c r="C2752">
        <v>90.83</v>
      </c>
    </row>
    <row r="2753" spans="1:3" x14ac:dyDescent="0.25">
      <c r="A2753">
        <v>27002054</v>
      </c>
      <c r="B2753" t="s">
        <v>2026</v>
      </c>
      <c r="C2753">
        <v>21.6</v>
      </c>
    </row>
    <row r="2754" spans="1:3" x14ac:dyDescent="0.25">
      <c r="A2754">
        <v>27002055</v>
      </c>
      <c r="B2754" t="s">
        <v>2027</v>
      </c>
      <c r="C2754">
        <v>24.92</v>
      </c>
    </row>
    <row r="2755" spans="1:3" x14ac:dyDescent="0.25">
      <c r="A2755">
        <v>27002182</v>
      </c>
      <c r="B2755" t="s">
        <v>2028</v>
      </c>
      <c r="C2755">
        <v>999.17</v>
      </c>
    </row>
    <row r="2756" spans="1:3" x14ac:dyDescent="0.25">
      <c r="A2756">
        <v>27002193</v>
      </c>
      <c r="B2756" t="s">
        <v>7688</v>
      </c>
      <c r="C2756">
        <v>16.329999999999998</v>
      </c>
    </row>
    <row r="2757" spans="1:3" x14ac:dyDescent="0.25">
      <c r="A2757">
        <v>27002194</v>
      </c>
      <c r="B2757" t="s">
        <v>7689</v>
      </c>
      <c r="C2757">
        <v>23.42</v>
      </c>
    </row>
    <row r="2758" spans="1:3" x14ac:dyDescent="0.25">
      <c r="A2758">
        <v>27002195</v>
      </c>
      <c r="B2758" t="s">
        <v>7690</v>
      </c>
      <c r="C2758">
        <v>17.87</v>
      </c>
    </row>
    <row r="2759" spans="1:3" x14ac:dyDescent="0.25">
      <c r="A2759">
        <v>27002282</v>
      </c>
      <c r="B2759" t="s">
        <v>2029</v>
      </c>
      <c r="C2759">
        <v>1115.83</v>
      </c>
    </row>
    <row r="2760" spans="1:3" x14ac:dyDescent="0.25">
      <c r="A2760">
        <v>27003068</v>
      </c>
      <c r="B2760" t="s">
        <v>2030</v>
      </c>
      <c r="C2760">
        <v>4.92</v>
      </c>
    </row>
    <row r="2761" spans="1:3" x14ac:dyDescent="0.25">
      <c r="A2761">
        <v>27003176</v>
      </c>
      <c r="B2761" t="s">
        <v>2031</v>
      </c>
      <c r="C2761">
        <v>95.92</v>
      </c>
    </row>
    <row r="2762" spans="1:3" x14ac:dyDescent="0.25">
      <c r="A2762">
        <v>27003177</v>
      </c>
      <c r="B2762" t="s">
        <v>6893</v>
      </c>
      <c r="C2762">
        <v>68.17</v>
      </c>
    </row>
    <row r="2763" spans="1:3" x14ac:dyDescent="0.25">
      <c r="A2763">
        <v>27003180</v>
      </c>
      <c r="B2763" t="s">
        <v>2032</v>
      </c>
      <c r="C2763">
        <v>56.8</v>
      </c>
    </row>
    <row r="2764" spans="1:3" x14ac:dyDescent="0.25">
      <c r="A2764">
        <v>27003182</v>
      </c>
      <c r="B2764" t="s">
        <v>2033</v>
      </c>
      <c r="C2764">
        <v>26.24</v>
      </c>
    </row>
    <row r="2765" spans="1:3" x14ac:dyDescent="0.25">
      <c r="A2765">
        <v>27003185</v>
      </c>
      <c r="B2765" t="s">
        <v>2034</v>
      </c>
      <c r="C2765">
        <v>146.5</v>
      </c>
    </row>
    <row r="2766" spans="1:3" x14ac:dyDescent="0.25">
      <c r="A2766">
        <v>27003188</v>
      </c>
      <c r="B2766" t="s">
        <v>6894</v>
      </c>
      <c r="C2766">
        <v>117.92</v>
      </c>
    </row>
    <row r="2767" spans="1:3" x14ac:dyDescent="0.25">
      <c r="A2767">
        <v>27003190</v>
      </c>
      <c r="B2767" t="s">
        <v>2035</v>
      </c>
      <c r="C2767">
        <v>174.08</v>
      </c>
    </row>
    <row r="2768" spans="1:3" x14ac:dyDescent="0.25">
      <c r="A2768">
        <v>27003191</v>
      </c>
      <c r="B2768" t="s">
        <v>2036</v>
      </c>
      <c r="C2768">
        <v>156.33000000000001</v>
      </c>
    </row>
    <row r="2769" spans="1:3" x14ac:dyDescent="0.25">
      <c r="A2769">
        <v>27003195</v>
      </c>
      <c r="B2769" t="s">
        <v>2037</v>
      </c>
      <c r="C2769">
        <v>24.5</v>
      </c>
    </row>
    <row r="2770" spans="1:3" x14ac:dyDescent="0.25">
      <c r="A2770">
        <v>27003197</v>
      </c>
      <c r="B2770" t="s">
        <v>6895</v>
      </c>
      <c r="C2770">
        <v>29.75</v>
      </c>
    </row>
    <row r="2771" spans="1:3" x14ac:dyDescent="0.25">
      <c r="A2771">
        <v>27003198</v>
      </c>
      <c r="B2771" t="s">
        <v>2038</v>
      </c>
      <c r="C2771">
        <v>33.75</v>
      </c>
    </row>
    <row r="2772" spans="1:3" x14ac:dyDescent="0.25">
      <c r="A2772">
        <v>27003199</v>
      </c>
      <c r="B2772" t="s">
        <v>2039</v>
      </c>
      <c r="C2772">
        <v>14.07</v>
      </c>
    </row>
    <row r="2773" spans="1:3" x14ac:dyDescent="0.25">
      <c r="A2773">
        <v>27003200</v>
      </c>
      <c r="B2773" t="s">
        <v>6896</v>
      </c>
      <c r="C2773">
        <v>36</v>
      </c>
    </row>
    <row r="2774" spans="1:3" x14ac:dyDescent="0.25">
      <c r="A2774">
        <v>27003201</v>
      </c>
      <c r="B2774" t="s">
        <v>6897</v>
      </c>
      <c r="C2774">
        <v>29.2</v>
      </c>
    </row>
    <row r="2775" spans="1:3" x14ac:dyDescent="0.25">
      <c r="A2775">
        <v>27003211</v>
      </c>
      <c r="B2775" t="s">
        <v>2040</v>
      </c>
      <c r="C2775">
        <v>211.25</v>
      </c>
    </row>
    <row r="2776" spans="1:3" x14ac:dyDescent="0.25">
      <c r="A2776">
        <v>27003212</v>
      </c>
      <c r="B2776" t="s">
        <v>2041</v>
      </c>
      <c r="C2776">
        <v>403.33</v>
      </c>
    </row>
    <row r="2777" spans="1:3" x14ac:dyDescent="0.25">
      <c r="A2777">
        <v>27003245</v>
      </c>
      <c r="B2777" t="s">
        <v>2042</v>
      </c>
      <c r="C2777">
        <v>27.42</v>
      </c>
    </row>
    <row r="2778" spans="1:3" x14ac:dyDescent="0.25">
      <c r="A2778">
        <v>27003246</v>
      </c>
      <c r="B2778" t="s">
        <v>2043</v>
      </c>
      <c r="C2778">
        <v>39.08</v>
      </c>
    </row>
    <row r="2779" spans="1:3" x14ac:dyDescent="0.25">
      <c r="A2779">
        <v>27003277</v>
      </c>
      <c r="B2779" t="s">
        <v>2044</v>
      </c>
      <c r="C2779">
        <v>28.08</v>
      </c>
    </row>
    <row r="2780" spans="1:3" x14ac:dyDescent="0.25">
      <c r="A2780">
        <v>27003283</v>
      </c>
      <c r="B2780" t="s">
        <v>2045</v>
      </c>
      <c r="C2780">
        <v>749.17</v>
      </c>
    </row>
    <row r="2781" spans="1:3" x14ac:dyDescent="0.25">
      <c r="A2781">
        <v>27003284</v>
      </c>
      <c r="B2781" t="s">
        <v>2046</v>
      </c>
      <c r="C2781">
        <v>999.17</v>
      </c>
    </row>
    <row r="2782" spans="1:3" x14ac:dyDescent="0.25">
      <c r="A2782">
        <v>27004500</v>
      </c>
      <c r="B2782" t="s">
        <v>6898</v>
      </c>
      <c r="C2782">
        <v>87.14</v>
      </c>
    </row>
    <row r="2783" spans="1:3" x14ac:dyDescent="0.25">
      <c r="A2783">
        <v>27004501</v>
      </c>
      <c r="B2783" t="s">
        <v>6899</v>
      </c>
      <c r="C2783">
        <v>100.83</v>
      </c>
    </row>
    <row r="2784" spans="1:3" x14ac:dyDescent="0.25">
      <c r="A2784">
        <v>27004510</v>
      </c>
      <c r="B2784" t="s">
        <v>2047</v>
      </c>
      <c r="C2784">
        <v>58.03</v>
      </c>
    </row>
    <row r="2785" spans="1:3" x14ac:dyDescent="0.25">
      <c r="A2785">
        <v>27004511</v>
      </c>
      <c r="B2785" t="s">
        <v>2048</v>
      </c>
      <c r="C2785">
        <v>138.08000000000001</v>
      </c>
    </row>
    <row r="2786" spans="1:3" x14ac:dyDescent="0.25">
      <c r="A2786">
        <v>27004520</v>
      </c>
      <c r="B2786" t="s">
        <v>2049</v>
      </c>
      <c r="C2786">
        <v>112.3</v>
      </c>
    </row>
    <row r="2787" spans="1:3" x14ac:dyDescent="0.25">
      <c r="A2787">
        <v>27004530</v>
      </c>
      <c r="B2787" t="s">
        <v>2050</v>
      </c>
      <c r="C2787">
        <v>54.53</v>
      </c>
    </row>
    <row r="2788" spans="1:3" x14ac:dyDescent="0.25">
      <c r="A2788">
        <v>27004532</v>
      </c>
      <c r="B2788" t="s">
        <v>2051</v>
      </c>
      <c r="C2788">
        <v>67.83</v>
      </c>
    </row>
    <row r="2789" spans="1:3" x14ac:dyDescent="0.25">
      <c r="A2789">
        <v>27004533</v>
      </c>
      <c r="B2789" t="s">
        <v>2052</v>
      </c>
      <c r="C2789">
        <v>97.41</v>
      </c>
    </row>
    <row r="2790" spans="1:3" x14ac:dyDescent="0.25">
      <c r="A2790">
        <v>27004534</v>
      </c>
      <c r="B2790" t="s">
        <v>6900</v>
      </c>
      <c r="C2790">
        <v>89.33</v>
      </c>
    </row>
    <row r="2791" spans="1:3" x14ac:dyDescent="0.25">
      <c r="A2791">
        <v>27004577</v>
      </c>
      <c r="B2791" t="s">
        <v>2053</v>
      </c>
      <c r="C2791">
        <v>78.42</v>
      </c>
    </row>
    <row r="2792" spans="1:3" x14ac:dyDescent="0.25">
      <c r="A2792">
        <v>27004578</v>
      </c>
      <c r="B2792" t="s">
        <v>2054</v>
      </c>
      <c r="C2792">
        <v>67.83</v>
      </c>
    </row>
    <row r="2793" spans="1:3" x14ac:dyDescent="0.25">
      <c r="A2793">
        <v>27004580</v>
      </c>
      <c r="B2793" t="s">
        <v>6901</v>
      </c>
      <c r="C2793">
        <v>39.5</v>
      </c>
    </row>
    <row r="2794" spans="1:3" x14ac:dyDescent="0.25">
      <c r="A2794">
        <v>27004590</v>
      </c>
      <c r="B2794" t="s">
        <v>2055</v>
      </c>
      <c r="C2794">
        <v>82.5</v>
      </c>
    </row>
    <row r="2795" spans="1:3" x14ac:dyDescent="0.25">
      <c r="A2795">
        <v>27005221</v>
      </c>
      <c r="B2795" t="s">
        <v>2056</v>
      </c>
      <c r="C2795">
        <v>25.58</v>
      </c>
    </row>
    <row r="2796" spans="1:3" x14ac:dyDescent="0.25">
      <c r="A2796">
        <v>27005271</v>
      </c>
      <c r="B2796" t="s">
        <v>2057</v>
      </c>
      <c r="C2796">
        <v>65.83</v>
      </c>
    </row>
    <row r="2797" spans="1:3" x14ac:dyDescent="0.25">
      <c r="A2797">
        <v>27005272</v>
      </c>
      <c r="B2797" t="s">
        <v>2058</v>
      </c>
      <c r="C2797">
        <v>49.17</v>
      </c>
    </row>
    <row r="2798" spans="1:3" x14ac:dyDescent="0.25">
      <c r="A2798">
        <v>27005282</v>
      </c>
      <c r="B2798" t="s">
        <v>2059</v>
      </c>
      <c r="C2798">
        <v>5499.17</v>
      </c>
    </row>
    <row r="2799" spans="1:3" x14ac:dyDescent="0.25">
      <c r="A2799">
        <v>27005300</v>
      </c>
      <c r="B2799" t="s">
        <v>2060</v>
      </c>
      <c r="C2799">
        <v>624.16999999999996</v>
      </c>
    </row>
    <row r="2800" spans="1:3" x14ac:dyDescent="0.25">
      <c r="A2800">
        <v>27005400</v>
      </c>
      <c r="B2800" t="s">
        <v>2061</v>
      </c>
      <c r="C2800">
        <v>915.83</v>
      </c>
    </row>
    <row r="2801" spans="1:3" x14ac:dyDescent="0.25">
      <c r="A2801">
        <v>27005401</v>
      </c>
      <c r="B2801" t="s">
        <v>2062</v>
      </c>
      <c r="C2801">
        <v>1207.5</v>
      </c>
    </row>
    <row r="2802" spans="1:3" x14ac:dyDescent="0.25">
      <c r="A2802">
        <v>27005402</v>
      </c>
      <c r="B2802" t="s">
        <v>2063</v>
      </c>
      <c r="C2802">
        <v>449.17</v>
      </c>
    </row>
    <row r="2803" spans="1:3" x14ac:dyDescent="0.25">
      <c r="A2803">
        <v>27005422</v>
      </c>
      <c r="B2803" t="s">
        <v>2064</v>
      </c>
      <c r="C2803">
        <v>1040.83</v>
      </c>
    </row>
    <row r="2804" spans="1:3" x14ac:dyDescent="0.25">
      <c r="A2804">
        <v>27005500</v>
      </c>
      <c r="B2804" t="s">
        <v>2065</v>
      </c>
      <c r="C2804">
        <v>1082.5</v>
      </c>
    </row>
    <row r="2805" spans="1:3" x14ac:dyDescent="0.25">
      <c r="A2805">
        <v>27005502</v>
      </c>
      <c r="B2805" t="s">
        <v>2066</v>
      </c>
      <c r="C2805">
        <v>41.58</v>
      </c>
    </row>
    <row r="2806" spans="1:3" x14ac:dyDescent="0.25">
      <c r="A2806">
        <v>27005504</v>
      </c>
      <c r="B2806" t="s">
        <v>2067</v>
      </c>
      <c r="C2806">
        <v>41.5</v>
      </c>
    </row>
    <row r="2807" spans="1:3" x14ac:dyDescent="0.25">
      <c r="A2807">
        <v>27005506</v>
      </c>
      <c r="B2807" t="s">
        <v>2068</v>
      </c>
      <c r="C2807">
        <v>35</v>
      </c>
    </row>
    <row r="2808" spans="1:3" x14ac:dyDescent="0.25">
      <c r="A2808">
        <v>27005507</v>
      </c>
      <c r="B2808" t="s">
        <v>2069</v>
      </c>
      <c r="C2808">
        <v>1457.5</v>
      </c>
    </row>
    <row r="2809" spans="1:3" x14ac:dyDescent="0.25">
      <c r="A2809">
        <v>27005510</v>
      </c>
      <c r="B2809" t="s">
        <v>2070</v>
      </c>
      <c r="C2809">
        <v>41.58</v>
      </c>
    </row>
    <row r="2810" spans="1:3" x14ac:dyDescent="0.25">
      <c r="A2810">
        <v>27005522</v>
      </c>
      <c r="B2810" t="s">
        <v>2071</v>
      </c>
      <c r="C2810">
        <v>19.079999999999998</v>
      </c>
    </row>
    <row r="2811" spans="1:3" x14ac:dyDescent="0.25">
      <c r="A2811">
        <v>27005523</v>
      </c>
      <c r="B2811" t="s">
        <v>2072</v>
      </c>
      <c r="C2811">
        <v>16.579999999999998</v>
      </c>
    </row>
    <row r="2812" spans="1:3" x14ac:dyDescent="0.25">
      <c r="A2812">
        <v>27005524</v>
      </c>
      <c r="B2812" t="s">
        <v>2073</v>
      </c>
      <c r="C2812">
        <v>19.079999999999998</v>
      </c>
    </row>
    <row r="2813" spans="1:3" x14ac:dyDescent="0.25">
      <c r="A2813">
        <v>27005525</v>
      </c>
      <c r="B2813" t="s">
        <v>2074</v>
      </c>
      <c r="C2813">
        <v>22.42</v>
      </c>
    </row>
    <row r="2814" spans="1:3" x14ac:dyDescent="0.25">
      <c r="A2814">
        <v>27005550</v>
      </c>
      <c r="B2814" t="s">
        <v>2075</v>
      </c>
      <c r="C2814">
        <v>54.17</v>
      </c>
    </row>
    <row r="2815" spans="1:3" x14ac:dyDescent="0.25">
      <c r="A2815">
        <v>27005560</v>
      </c>
      <c r="B2815" t="s">
        <v>2076</v>
      </c>
      <c r="C2815">
        <v>665.83</v>
      </c>
    </row>
    <row r="2816" spans="1:3" x14ac:dyDescent="0.25">
      <c r="A2816">
        <v>27005561</v>
      </c>
      <c r="B2816" t="s">
        <v>6902</v>
      </c>
      <c r="C2816">
        <v>640.83000000000004</v>
      </c>
    </row>
    <row r="2817" spans="1:3" x14ac:dyDescent="0.25">
      <c r="A2817">
        <v>27005562</v>
      </c>
      <c r="B2817" t="s">
        <v>7691</v>
      </c>
      <c r="C2817">
        <v>490</v>
      </c>
    </row>
    <row r="2818" spans="1:3" x14ac:dyDescent="0.25">
      <c r="A2818">
        <v>27005568</v>
      </c>
      <c r="B2818" t="s">
        <v>2077</v>
      </c>
      <c r="C2818">
        <v>45</v>
      </c>
    </row>
    <row r="2819" spans="1:3" x14ac:dyDescent="0.25">
      <c r="A2819">
        <v>27005570</v>
      </c>
      <c r="B2819" t="s">
        <v>2078</v>
      </c>
      <c r="C2819">
        <v>978</v>
      </c>
    </row>
    <row r="2820" spans="1:3" x14ac:dyDescent="0.25">
      <c r="A2820">
        <v>27005580</v>
      </c>
      <c r="B2820" t="s">
        <v>2079</v>
      </c>
      <c r="C2820">
        <v>1165</v>
      </c>
    </row>
    <row r="2821" spans="1:3" x14ac:dyDescent="0.25">
      <c r="A2821">
        <v>27005582</v>
      </c>
      <c r="B2821" t="s">
        <v>2080</v>
      </c>
      <c r="C2821">
        <v>117.08</v>
      </c>
    </row>
    <row r="2822" spans="1:3" x14ac:dyDescent="0.25">
      <c r="A2822">
        <v>27005591</v>
      </c>
      <c r="B2822" t="s">
        <v>2081</v>
      </c>
      <c r="C2822">
        <v>57.5</v>
      </c>
    </row>
    <row r="2823" spans="1:3" x14ac:dyDescent="0.25">
      <c r="A2823">
        <v>27005592</v>
      </c>
      <c r="B2823" t="s">
        <v>6637</v>
      </c>
      <c r="C2823">
        <v>115.83</v>
      </c>
    </row>
    <row r="2824" spans="1:3" x14ac:dyDescent="0.25">
      <c r="A2824">
        <v>27005593</v>
      </c>
      <c r="B2824" t="s">
        <v>2082</v>
      </c>
      <c r="C2824">
        <v>190.83</v>
      </c>
    </row>
    <row r="2825" spans="1:3" x14ac:dyDescent="0.25">
      <c r="A2825">
        <v>27005594</v>
      </c>
      <c r="B2825" t="s">
        <v>2083</v>
      </c>
      <c r="C2825">
        <v>240.83</v>
      </c>
    </row>
    <row r="2826" spans="1:3" x14ac:dyDescent="0.25">
      <c r="A2826">
        <v>27005680</v>
      </c>
      <c r="B2826" t="s">
        <v>2084</v>
      </c>
      <c r="C2826">
        <v>34.75</v>
      </c>
    </row>
    <row r="2827" spans="1:3" x14ac:dyDescent="0.25">
      <c r="A2827">
        <v>27005681</v>
      </c>
      <c r="B2827" t="s">
        <v>6903</v>
      </c>
      <c r="C2827">
        <v>106.42</v>
      </c>
    </row>
    <row r="2828" spans="1:3" x14ac:dyDescent="0.25">
      <c r="A2828">
        <v>27005682</v>
      </c>
      <c r="B2828" t="s">
        <v>2085</v>
      </c>
      <c r="C2828">
        <v>65.83</v>
      </c>
    </row>
    <row r="2829" spans="1:3" x14ac:dyDescent="0.25">
      <c r="A2829">
        <v>27005683</v>
      </c>
      <c r="B2829" t="s">
        <v>6676</v>
      </c>
      <c r="C2829">
        <v>36.67</v>
      </c>
    </row>
    <row r="2830" spans="1:3" x14ac:dyDescent="0.25">
      <c r="A2830">
        <v>27005698</v>
      </c>
      <c r="B2830" t="s">
        <v>2086</v>
      </c>
      <c r="C2830">
        <v>582.5</v>
      </c>
    </row>
    <row r="2831" spans="1:3" x14ac:dyDescent="0.25">
      <c r="A2831">
        <v>27005699</v>
      </c>
      <c r="B2831" t="s">
        <v>2087</v>
      </c>
      <c r="C2831">
        <v>70.83</v>
      </c>
    </row>
    <row r="2832" spans="1:3" x14ac:dyDescent="0.25">
      <c r="A2832">
        <v>27009987</v>
      </c>
      <c r="B2832" t="s">
        <v>2088</v>
      </c>
      <c r="C2832">
        <v>46.67</v>
      </c>
    </row>
    <row r="2833" spans="1:3" x14ac:dyDescent="0.25">
      <c r="A2833">
        <v>27066303</v>
      </c>
      <c r="B2833" t="s">
        <v>2089</v>
      </c>
      <c r="C2833">
        <v>588.91999999999996</v>
      </c>
    </row>
    <row r="2834" spans="1:3" x14ac:dyDescent="0.25">
      <c r="A2834">
        <v>27066307</v>
      </c>
      <c r="B2834" t="s">
        <v>2090</v>
      </c>
      <c r="C2834">
        <v>562.35</v>
      </c>
    </row>
    <row r="2835" spans="1:3" x14ac:dyDescent="0.25">
      <c r="A2835">
        <v>27067033</v>
      </c>
      <c r="B2835" t="s">
        <v>2091</v>
      </c>
      <c r="C2835">
        <v>626.46</v>
      </c>
    </row>
    <row r="2836" spans="1:3" x14ac:dyDescent="0.25">
      <c r="A2836">
        <v>27067037</v>
      </c>
      <c r="B2836" t="s">
        <v>2092</v>
      </c>
      <c r="C2836">
        <v>678.99</v>
      </c>
    </row>
    <row r="2837" spans="1:3" x14ac:dyDescent="0.25">
      <c r="A2837">
        <v>27067403</v>
      </c>
      <c r="B2837" t="s">
        <v>2093</v>
      </c>
      <c r="C2837">
        <v>655.32000000000005</v>
      </c>
    </row>
    <row r="2838" spans="1:3" x14ac:dyDescent="0.25">
      <c r="A2838">
        <v>27067407</v>
      </c>
      <c r="B2838" t="s">
        <v>2094</v>
      </c>
      <c r="C2838">
        <v>606.77</v>
      </c>
    </row>
    <row r="2839" spans="1:3" x14ac:dyDescent="0.25">
      <c r="A2839">
        <v>27067533</v>
      </c>
      <c r="B2839" t="s">
        <v>2095</v>
      </c>
      <c r="C2839">
        <v>687.73</v>
      </c>
    </row>
    <row r="2840" spans="1:3" x14ac:dyDescent="0.25">
      <c r="A2840">
        <v>27067537</v>
      </c>
      <c r="B2840" t="s">
        <v>2096</v>
      </c>
      <c r="C2840">
        <v>663.32</v>
      </c>
    </row>
    <row r="2841" spans="1:3" x14ac:dyDescent="0.25">
      <c r="A2841">
        <v>27068003</v>
      </c>
      <c r="B2841" t="s">
        <v>2097</v>
      </c>
      <c r="C2841">
        <v>741.75</v>
      </c>
    </row>
    <row r="2842" spans="1:3" x14ac:dyDescent="0.25">
      <c r="A2842">
        <v>27068007</v>
      </c>
      <c r="B2842" t="s">
        <v>2098</v>
      </c>
      <c r="C2842">
        <v>696.68</v>
      </c>
    </row>
    <row r="2843" spans="1:3" x14ac:dyDescent="0.25">
      <c r="A2843">
        <v>27068203</v>
      </c>
      <c r="B2843" t="s">
        <v>2099</v>
      </c>
      <c r="C2843">
        <v>829.18</v>
      </c>
    </row>
    <row r="2844" spans="1:3" x14ac:dyDescent="0.25">
      <c r="A2844">
        <v>27068207</v>
      </c>
      <c r="B2844" t="s">
        <v>2100</v>
      </c>
      <c r="C2844">
        <v>807.03</v>
      </c>
    </row>
    <row r="2845" spans="1:3" x14ac:dyDescent="0.25">
      <c r="A2845">
        <v>27069203</v>
      </c>
      <c r="B2845" t="s">
        <v>2101</v>
      </c>
      <c r="C2845">
        <v>1024.46</v>
      </c>
    </row>
    <row r="2846" spans="1:3" x14ac:dyDescent="0.25">
      <c r="A2846">
        <v>27069207</v>
      </c>
      <c r="B2846" t="s">
        <v>2102</v>
      </c>
      <c r="C2846">
        <v>944.19</v>
      </c>
    </row>
    <row r="2847" spans="1:3" x14ac:dyDescent="0.25">
      <c r="A2847">
        <v>27093503</v>
      </c>
      <c r="B2847" t="s">
        <v>2103</v>
      </c>
      <c r="C2847">
        <v>334.38</v>
      </c>
    </row>
    <row r="2848" spans="1:3" x14ac:dyDescent="0.25">
      <c r="A2848">
        <v>27093507</v>
      </c>
      <c r="B2848" t="s">
        <v>2104</v>
      </c>
      <c r="C2848">
        <v>296.02</v>
      </c>
    </row>
    <row r="2849" spans="1:3" x14ac:dyDescent="0.25">
      <c r="A2849">
        <v>27094003</v>
      </c>
      <c r="B2849" t="s">
        <v>2105</v>
      </c>
      <c r="C2849">
        <v>405.42</v>
      </c>
    </row>
    <row r="2850" spans="1:3" x14ac:dyDescent="0.25">
      <c r="A2850">
        <v>27094007</v>
      </c>
      <c r="B2850" t="s">
        <v>2106</v>
      </c>
      <c r="C2850">
        <v>361.58</v>
      </c>
    </row>
    <row r="2851" spans="1:3" x14ac:dyDescent="0.25">
      <c r="A2851">
        <v>27094203</v>
      </c>
      <c r="B2851" t="s">
        <v>2107</v>
      </c>
      <c r="C2851">
        <v>435.48</v>
      </c>
    </row>
    <row r="2852" spans="1:3" x14ac:dyDescent="0.25">
      <c r="A2852">
        <v>27094207</v>
      </c>
      <c r="B2852" t="s">
        <v>2108</v>
      </c>
      <c r="C2852">
        <v>389.44</v>
      </c>
    </row>
    <row r="2853" spans="1:3" x14ac:dyDescent="0.25">
      <c r="A2853">
        <v>27094503</v>
      </c>
      <c r="B2853" t="s">
        <v>2109</v>
      </c>
      <c r="C2853">
        <v>482.3</v>
      </c>
    </row>
    <row r="2854" spans="1:3" x14ac:dyDescent="0.25">
      <c r="A2854">
        <v>27094507</v>
      </c>
      <c r="B2854" t="s">
        <v>2110</v>
      </c>
      <c r="C2854">
        <v>432.96</v>
      </c>
    </row>
    <row r="2855" spans="1:3" x14ac:dyDescent="0.25">
      <c r="A2855">
        <v>27095003</v>
      </c>
      <c r="B2855" t="s">
        <v>2111</v>
      </c>
      <c r="C2855">
        <v>564.98</v>
      </c>
    </row>
    <row r="2856" spans="1:3" x14ac:dyDescent="0.25">
      <c r="A2856">
        <v>27095007</v>
      </c>
      <c r="B2856" t="s">
        <v>2112</v>
      </c>
      <c r="C2856">
        <v>510.16</v>
      </c>
    </row>
    <row r="2857" spans="1:3" x14ac:dyDescent="0.25">
      <c r="A2857">
        <v>27095503</v>
      </c>
      <c r="B2857" t="s">
        <v>2113</v>
      </c>
      <c r="C2857">
        <v>564.98</v>
      </c>
    </row>
    <row r="2858" spans="1:3" x14ac:dyDescent="0.25">
      <c r="A2858">
        <v>27095507</v>
      </c>
      <c r="B2858" t="s">
        <v>2114</v>
      </c>
      <c r="C2858">
        <v>593.17999999999995</v>
      </c>
    </row>
    <row r="2859" spans="1:3" x14ac:dyDescent="0.25">
      <c r="A2859">
        <v>27096003</v>
      </c>
      <c r="B2859" t="s">
        <v>2115</v>
      </c>
      <c r="C2859">
        <v>747.79</v>
      </c>
    </row>
    <row r="2860" spans="1:3" x14ac:dyDescent="0.25">
      <c r="A2860">
        <v>27096007</v>
      </c>
      <c r="B2860" t="s">
        <v>2116</v>
      </c>
      <c r="C2860">
        <v>682.03</v>
      </c>
    </row>
    <row r="2861" spans="1:3" x14ac:dyDescent="0.25">
      <c r="A2861">
        <v>27097003</v>
      </c>
      <c r="B2861" t="s">
        <v>2117</v>
      </c>
      <c r="C2861">
        <v>953.89</v>
      </c>
    </row>
    <row r="2862" spans="1:3" x14ac:dyDescent="0.25">
      <c r="A2862">
        <v>27097007</v>
      </c>
      <c r="B2862" t="s">
        <v>2118</v>
      </c>
      <c r="C2862">
        <v>877.15</v>
      </c>
    </row>
    <row r="2863" spans="1:3" x14ac:dyDescent="0.25">
      <c r="A2863">
        <v>27125253</v>
      </c>
      <c r="B2863" t="s">
        <v>2119</v>
      </c>
      <c r="C2863">
        <v>490.39</v>
      </c>
    </row>
    <row r="2864" spans="1:3" x14ac:dyDescent="0.25">
      <c r="A2864">
        <v>27125257</v>
      </c>
      <c r="B2864" t="s">
        <v>2120</v>
      </c>
      <c r="C2864">
        <v>415.45</v>
      </c>
    </row>
    <row r="2865" spans="1:3" x14ac:dyDescent="0.25">
      <c r="A2865">
        <v>27125403</v>
      </c>
      <c r="B2865" t="s">
        <v>2121</v>
      </c>
      <c r="C2865">
        <v>458.77</v>
      </c>
    </row>
    <row r="2866" spans="1:3" x14ac:dyDescent="0.25">
      <c r="A2866">
        <v>27125407</v>
      </c>
      <c r="B2866" t="s">
        <v>2122</v>
      </c>
      <c r="C2866">
        <v>435.39</v>
      </c>
    </row>
    <row r="2867" spans="1:3" x14ac:dyDescent="0.25">
      <c r="A2867">
        <v>27126253</v>
      </c>
      <c r="B2867" t="s">
        <v>2123</v>
      </c>
      <c r="C2867">
        <v>604.79</v>
      </c>
    </row>
    <row r="2868" spans="1:3" x14ac:dyDescent="0.25">
      <c r="A2868">
        <v>27126257</v>
      </c>
      <c r="B2868" t="s">
        <v>2124</v>
      </c>
      <c r="C2868">
        <v>519.05999999999995</v>
      </c>
    </row>
    <row r="2869" spans="1:3" x14ac:dyDescent="0.25">
      <c r="A2869">
        <v>27126503</v>
      </c>
      <c r="B2869" t="s">
        <v>2125</v>
      </c>
      <c r="C2869">
        <v>684.65</v>
      </c>
    </row>
    <row r="2870" spans="1:3" x14ac:dyDescent="0.25">
      <c r="A2870">
        <v>27126507</v>
      </c>
      <c r="B2870" t="s">
        <v>2126</v>
      </c>
      <c r="C2870">
        <v>574.16</v>
      </c>
    </row>
    <row r="2871" spans="1:3" x14ac:dyDescent="0.25">
      <c r="A2871">
        <v>27127253</v>
      </c>
      <c r="B2871" t="s">
        <v>2127</v>
      </c>
      <c r="C2871">
        <v>780.38</v>
      </c>
    </row>
    <row r="2872" spans="1:3" x14ac:dyDescent="0.25">
      <c r="A2872">
        <v>27127257</v>
      </c>
      <c r="B2872" t="s">
        <v>2128</v>
      </c>
      <c r="C2872">
        <v>680.08</v>
      </c>
    </row>
    <row r="2873" spans="1:3" x14ac:dyDescent="0.25">
      <c r="A2873">
        <v>27127703</v>
      </c>
      <c r="B2873" t="s">
        <v>2129</v>
      </c>
      <c r="C2873">
        <v>822.74</v>
      </c>
    </row>
    <row r="2874" spans="1:3" x14ac:dyDescent="0.25">
      <c r="A2874">
        <v>27127707</v>
      </c>
      <c r="B2874" t="s">
        <v>2130</v>
      </c>
      <c r="C2874">
        <v>748.94</v>
      </c>
    </row>
    <row r="2875" spans="1:3" x14ac:dyDescent="0.25">
      <c r="A2875">
        <v>27128553</v>
      </c>
      <c r="B2875" t="s">
        <v>2131</v>
      </c>
      <c r="C2875">
        <v>1004.55</v>
      </c>
    </row>
    <row r="2876" spans="1:3" x14ac:dyDescent="0.25">
      <c r="A2876">
        <v>27128557</v>
      </c>
      <c r="B2876" t="s">
        <v>2132</v>
      </c>
      <c r="C2876">
        <v>881.12</v>
      </c>
    </row>
    <row r="2877" spans="1:3" x14ac:dyDescent="0.25">
      <c r="A2877">
        <v>27205510</v>
      </c>
      <c r="B2877" t="s">
        <v>2133</v>
      </c>
      <c r="C2877">
        <v>1299.17</v>
      </c>
    </row>
    <row r="2878" spans="1:3" x14ac:dyDescent="0.25">
      <c r="A2878">
        <v>27205511</v>
      </c>
      <c r="B2878" t="s">
        <v>6904</v>
      </c>
      <c r="C2878">
        <v>1299.17</v>
      </c>
    </row>
    <row r="2879" spans="1:3" x14ac:dyDescent="0.25">
      <c r="A2879">
        <v>27205512</v>
      </c>
      <c r="B2879" t="s">
        <v>6905</v>
      </c>
      <c r="C2879">
        <v>1582.88</v>
      </c>
    </row>
    <row r="2880" spans="1:3" x14ac:dyDescent="0.25">
      <c r="A2880">
        <v>27205520</v>
      </c>
      <c r="B2880" t="s">
        <v>2134</v>
      </c>
      <c r="C2880">
        <v>1640.83</v>
      </c>
    </row>
    <row r="2881" spans="1:3" x14ac:dyDescent="0.25">
      <c r="A2881">
        <v>27205530</v>
      </c>
      <c r="B2881" t="s">
        <v>2135</v>
      </c>
      <c r="C2881">
        <v>1908.33</v>
      </c>
    </row>
    <row r="2882" spans="1:3" x14ac:dyDescent="0.25">
      <c r="A2882">
        <v>27205531</v>
      </c>
      <c r="B2882" t="s">
        <v>7692</v>
      </c>
      <c r="C2882">
        <v>925.83</v>
      </c>
    </row>
    <row r="2883" spans="1:3" x14ac:dyDescent="0.25">
      <c r="A2883">
        <v>27205540</v>
      </c>
      <c r="B2883" t="s">
        <v>2136</v>
      </c>
      <c r="C2883">
        <v>532.5</v>
      </c>
    </row>
    <row r="2884" spans="1:3" x14ac:dyDescent="0.25">
      <c r="A2884">
        <v>27205541</v>
      </c>
      <c r="B2884" t="s">
        <v>7693</v>
      </c>
      <c r="C2884">
        <v>154.83000000000001</v>
      </c>
    </row>
    <row r="2885" spans="1:3" x14ac:dyDescent="0.25">
      <c r="A2885">
        <v>27205542</v>
      </c>
      <c r="B2885" t="s">
        <v>7694</v>
      </c>
      <c r="C2885">
        <v>146.08000000000001</v>
      </c>
    </row>
    <row r="2886" spans="1:3" x14ac:dyDescent="0.25">
      <c r="A2886">
        <v>27205543</v>
      </c>
      <c r="B2886" t="s">
        <v>7695</v>
      </c>
      <c r="C2886">
        <v>154.83000000000001</v>
      </c>
    </row>
    <row r="2887" spans="1:3" x14ac:dyDescent="0.25">
      <c r="A2887">
        <v>27205550</v>
      </c>
      <c r="B2887" t="s">
        <v>2137</v>
      </c>
      <c r="C2887">
        <v>1207.5</v>
      </c>
    </row>
    <row r="2888" spans="1:3" x14ac:dyDescent="0.25">
      <c r="A2888">
        <v>27205740</v>
      </c>
      <c r="B2888" t="s">
        <v>2138</v>
      </c>
      <c r="C2888">
        <v>690.83</v>
      </c>
    </row>
    <row r="2889" spans="1:3" x14ac:dyDescent="0.25">
      <c r="A2889">
        <v>27205741</v>
      </c>
      <c r="B2889" t="s">
        <v>2139</v>
      </c>
      <c r="C2889">
        <v>167.5</v>
      </c>
    </row>
    <row r="2890" spans="1:3" x14ac:dyDescent="0.25">
      <c r="A2890">
        <v>27205742</v>
      </c>
      <c r="B2890" t="s">
        <v>7696</v>
      </c>
      <c r="C2890">
        <v>34.450000000000003</v>
      </c>
    </row>
    <row r="2891" spans="1:3" x14ac:dyDescent="0.25">
      <c r="A2891">
        <v>27205750</v>
      </c>
      <c r="B2891" t="s">
        <v>2140</v>
      </c>
      <c r="C2891">
        <v>999.17</v>
      </c>
    </row>
    <row r="2892" spans="1:3" x14ac:dyDescent="0.25">
      <c r="A2892">
        <v>27205751</v>
      </c>
      <c r="B2892" t="s">
        <v>6906</v>
      </c>
      <c r="C2892">
        <v>999.17</v>
      </c>
    </row>
    <row r="2893" spans="1:3" x14ac:dyDescent="0.25">
      <c r="A2893">
        <v>27205752</v>
      </c>
      <c r="B2893" t="s">
        <v>6907</v>
      </c>
      <c r="C2893">
        <v>1207.67</v>
      </c>
    </row>
    <row r="2894" spans="1:3" x14ac:dyDescent="0.25">
      <c r="A2894">
        <v>27209950</v>
      </c>
      <c r="B2894" t="s">
        <v>2141</v>
      </c>
      <c r="C2894">
        <v>1565.83</v>
      </c>
    </row>
    <row r="2895" spans="1:3" x14ac:dyDescent="0.25">
      <c r="A2895">
        <v>27209951</v>
      </c>
      <c r="B2895" t="s">
        <v>7697</v>
      </c>
      <c r="C2895">
        <v>144.41999999999999</v>
      </c>
    </row>
    <row r="2896" spans="1:3" x14ac:dyDescent="0.25">
      <c r="A2896">
        <v>27209952</v>
      </c>
      <c r="B2896" t="s">
        <v>7698</v>
      </c>
      <c r="C2896">
        <v>1574.17</v>
      </c>
    </row>
    <row r="2897" spans="1:3" x14ac:dyDescent="0.25">
      <c r="A2897">
        <v>27209953</v>
      </c>
      <c r="B2897" t="s">
        <v>7699</v>
      </c>
      <c r="C2897">
        <v>1040.83</v>
      </c>
    </row>
    <row r="2898" spans="1:3" x14ac:dyDescent="0.25">
      <c r="A2898">
        <v>27209954</v>
      </c>
      <c r="B2898" t="s">
        <v>7700</v>
      </c>
      <c r="C2898">
        <v>557.69000000000005</v>
      </c>
    </row>
    <row r="2899" spans="1:3" x14ac:dyDescent="0.25">
      <c r="A2899">
        <v>27209955</v>
      </c>
      <c r="B2899" t="s">
        <v>7701</v>
      </c>
      <c r="C2899">
        <v>1907.92</v>
      </c>
    </row>
    <row r="2900" spans="1:3" x14ac:dyDescent="0.25">
      <c r="A2900">
        <v>27209956</v>
      </c>
      <c r="B2900" t="s">
        <v>7702</v>
      </c>
      <c r="C2900">
        <v>706.33</v>
      </c>
    </row>
    <row r="2901" spans="1:3" x14ac:dyDescent="0.25">
      <c r="A2901">
        <v>27209957</v>
      </c>
      <c r="B2901" t="s">
        <v>7703</v>
      </c>
      <c r="C2901">
        <v>1050</v>
      </c>
    </row>
    <row r="2902" spans="1:3" x14ac:dyDescent="0.25">
      <c r="A2902">
        <v>27209958</v>
      </c>
      <c r="B2902" t="s">
        <v>7704</v>
      </c>
      <c r="C2902">
        <v>999</v>
      </c>
    </row>
    <row r="2903" spans="1:3" x14ac:dyDescent="0.25">
      <c r="A2903">
        <v>28001127</v>
      </c>
      <c r="B2903" t="s">
        <v>2142</v>
      </c>
      <c r="C2903">
        <v>824.58</v>
      </c>
    </row>
    <row r="2904" spans="1:3" x14ac:dyDescent="0.25">
      <c r="A2904">
        <v>28001129</v>
      </c>
      <c r="B2904" t="s">
        <v>2143</v>
      </c>
      <c r="C2904">
        <v>845.33</v>
      </c>
    </row>
    <row r="2905" spans="1:3" x14ac:dyDescent="0.25">
      <c r="A2905">
        <v>28001195</v>
      </c>
      <c r="B2905" t="s">
        <v>2144</v>
      </c>
      <c r="C2905">
        <v>749.17</v>
      </c>
    </row>
    <row r="2906" spans="1:3" x14ac:dyDescent="0.25">
      <c r="A2906">
        <v>28066303</v>
      </c>
      <c r="B2906" t="s">
        <v>2145</v>
      </c>
      <c r="C2906">
        <v>601.04</v>
      </c>
    </row>
    <row r="2907" spans="1:3" x14ac:dyDescent="0.25">
      <c r="A2907">
        <v>28066307</v>
      </c>
      <c r="B2907" t="s">
        <v>2146</v>
      </c>
      <c r="C2907">
        <v>562.35</v>
      </c>
    </row>
    <row r="2908" spans="1:3" x14ac:dyDescent="0.25">
      <c r="A2908">
        <v>28067033</v>
      </c>
      <c r="B2908" t="s">
        <v>2147</v>
      </c>
      <c r="C2908">
        <v>639.36</v>
      </c>
    </row>
    <row r="2909" spans="1:3" x14ac:dyDescent="0.25">
      <c r="A2909">
        <v>28067037</v>
      </c>
      <c r="B2909" t="s">
        <v>2148</v>
      </c>
      <c r="C2909">
        <v>678.99</v>
      </c>
    </row>
    <row r="2910" spans="1:3" x14ac:dyDescent="0.25">
      <c r="A2910">
        <v>28067403</v>
      </c>
      <c r="B2910" t="s">
        <v>2149</v>
      </c>
      <c r="C2910">
        <v>668.81</v>
      </c>
    </row>
    <row r="2911" spans="1:3" x14ac:dyDescent="0.25">
      <c r="A2911">
        <v>28067407</v>
      </c>
      <c r="B2911" t="s">
        <v>2150</v>
      </c>
      <c r="C2911">
        <v>606.77</v>
      </c>
    </row>
    <row r="2912" spans="1:3" x14ac:dyDescent="0.25">
      <c r="A2912">
        <v>28067533</v>
      </c>
      <c r="B2912" t="s">
        <v>2151</v>
      </c>
      <c r="C2912">
        <v>701.89</v>
      </c>
    </row>
    <row r="2913" spans="1:3" x14ac:dyDescent="0.25">
      <c r="A2913">
        <v>28067537</v>
      </c>
      <c r="B2913" t="s">
        <v>2152</v>
      </c>
      <c r="C2913">
        <v>663.32</v>
      </c>
    </row>
    <row r="2914" spans="1:3" x14ac:dyDescent="0.25">
      <c r="A2914">
        <v>28068003</v>
      </c>
      <c r="B2914" t="s">
        <v>2153</v>
      </c>
      <c r="C2914">
        <v>757.03</v>
      </c>
    </row>
    <row r="2915" spans="1:3" x14ac:dyDescent="0.25">
      <c r="A2915">
        <v>28068007</v>
      </c>
      <c r="B2915" t="s">
        <v>2154</v>
      </c>
      <c r="C2915">
        <v>696.68</v>
      </c>
    </row>
    <row r="2916" spans="1:3" x14ac:dyDescent="0.25">
      <c r="A2916">
        <v>28068203</v>
      </c>
      <c r="B2916" t="s">
        <v>2155</v>
      </c>
      <c r="C2916">
        <v>846.25</v>
      </c>
    </row>
    <row r="2917" spans="1:3" x14ac:dyDescent="0.25">
      <c r="A2917">
        <v>28068207</v>
      </c>
      <c r="B2917" t="s">
        <v>2156</v>
      </c>
      <c r="C2917">
        <v>807.03</v>
      </c>
    </row>
    <row r="2918" spans="1:3" x14ac:dyDescent="0.25">
      <c r="A2918">
        <v>28069203</v>
      </c>
      <c r="B2918" t="s">
        <v>2157</v>
      </c>
      <c r="C2918">
        <v>1045.55</v>
      </c>
    </row>
    <row r="2919" spans="1:3" x14ac:dyDescent="0.25">
      <c r="A2919">
        <v>28069207</v>
      </c>
      <c r="B2919" t="s">
        <v>2158</v>
      </c>
      <c r="C2919">
        <v>944.19</v>
      </c>
    </row>
    <row r="2920" spans="1:3" x14ac:dyDescent="0.25">
      <c r="A2920">
        <v>28093503</v>
      </c>
      <c r="B2920" t="s">
        <v>2159</v>
      </c>
      <c r="C2920">
        <v>334.38</v>
      </c>
    </row>
    <row r="2921" spans="1:3" x14ac:dyDescent="0.25">
      <c r="A2921">
        <v>28093507</v>
      </c>
      <c r="B2921" t="s">
        <v>2160</v>
      </c>
      <c r="C2921">
        <v>296.02</v>
      </c>
    </row>
    <row r="2922" spans="1:3" x14ac:dyDescent="0.25">
      <c r="A2922">
        <v>28094003</v>
      </c>
      <c r="B2922" t="s">
        <v>2161</v>
      </c>
      <c r="C2922">
        <v>405.42</v>
      </c>
    </row>
    <row r="2923" spans="1:3" x14ac:dyDescent="0.25">
      <c r="A2923">
        <v>28094007</v>
      </c>
      <c r="B2923" t="s">
        <v>2162</v>
      </c>
      <c r="C2923">
        <v>361.58</v>
      </c>
    </row>
    <row r="2924" spans="1:3" x14ac:dyDescent="0.25">
      <c r="A2924">
        <v>28094203</v>
      </c>
      <c r="B2924" t="s">
        <v>2163</v>
      </c>
      <c r="C2924">
        <v>435.48</v>
      </c>
    </row>
    <row r="2925" spans="1:3" x14ac:dyDescent="0.25">
      <c r="A2925">
        <v>28094207</v>
      </c>
      <c r="B2925" t="s">
        <v>2164</v>
      </c>
      <c r="C2925">
        <v>389.44</v>
      </c>
    </row>
    <row r="2926" spans="1:3" x14ac:dyDescent="0.25">
      <c r="A2926">
        <v>28094503</v>
      </c>
      <c r="B2926" t="s">
        <v>2165</v>
      </c>
      <c r="C2926">
        <v>482.3</v>
      </c>
    </row>
    <row r="2927" spans="1:3" x14ac:dyDescent="0.25">
      <c r="A2927">
        <v>28094507</v>
      </c>
      <c r="B2927" t="s">
        <v>2166</v>
      </c>
      <c r="C2927">
        <v>432.96</v>
      </c>
    </row>
    <row r="2928" spans="1:3" x14ac:dyDescent="0.25">
      <c r="A2928">
        <v>28095003</v>
      </c>
      <c r="B2928" t="s">
        <v>2167</v>
      </c>
      <c r="C2928">
        <v>564.98</v>
      </c>
    </row>
    <row r="2929" spans="1:3" x14ac:dyDescent="0.25">
      <c r="A2929">
        <v>28095007</v>
      </c>
      <c r="B2929" t="s">
        <v>2168</v>
      </c>
      <c r="C2929">
        <v>510.16</v>
      </c>
    </row>
    <row r="2930" spans="1:3" x14ac:dyDescent="0.25">
      <c r="A2930">
        <v>28095503</v>
      </c>
      <c r="B2930" t="s">
        <v>2169</v>
      </c>
      <c r="C2930">
        <v>653.47</v>
      </c>
    </row>
    <row r="2931" spans="1:3" x14ac:dyDescent="0.25">
      <c r="A2931">
        <v>28095507</v>
      </c>
      <c r="B2931" t="s">
        <v>2170</v>
      </c>
      <c r="C2931">
        <v>593.17999999999995</v>
      </c>
    </row>
    <row r="2932" spans="1:3" x14ac:dyDescent="0.25">
      <c r="A2932">
        <v>28096003</v>
      </c>
      <c r="B2932" t="s">
        <v>2171</v>
      </c>
      <c r="C2932">
        <v>747.79</v>
      </c>
    </row>
    <row r="2933" spans="1:3" x14ac:dyDescent="0.25">
      <c r="A2933">
        <v>28096007</v>
      </c>
      <c r="B2933" t="s">
        <v>2172</v>
      </c>
      <c r="C2933">
        <v>681.97</v>
      </c>
    </row>
    <row r="2934" spans="1:3" x14ac:dyDescent="0.25">
      <c r="A2934">
        <v>28097003</v>
      </c>
      <c r="B2934" t="s">
        <v>2173</v>
      </c>
      <c r="C2934">
        <v>953.89</v>
      </c>
    </row>
    <row r="2935" spans="1:3" x14ac:dyDescent="0.25">
      <c r="A2935">
        <v>28097007</v>
      </c>
      <c r="B2935" t="s">
        <v>2174</v>
      </c>
      <c r="C2935">
        <v>877.15</v>
      </c>
    </row>
    <row r="2936" spans="1:3" x14ac:dyDescent="0.25">
      <c r="A2936">
        <v>28125253</v>
      </c>
      <c r="B2936" t="s">
        <v>2175</v>
      </c>
      <c r="C2936">
        <v>529.05999999999995</v>
      </c>
    </row>
    <row r="2937" spans="1:3" x14ac:dyDescent="0.25">
      <c r="A2937">
        <v>28125257</v>
      </c>
      <c r="B2937" t="s">
        <v>2176</v>
      </c>
      <c r="C2937">
        <v>448.21</v>
      </c>
    </row>
    <row r="2938" spans="1:3" x14ac:dyDescent="0.25">
      <c r="A2938">
        <v>28125403</v>
      </c>
      <c r="B2938" t="s">
        <v>2177</v>
      </c>
      <c r="C2938">
        <v>494.93</v>
      </c>
    </row>
    <row r="2939" spans="1:3" x14ac:dyDescent="0.25">
      <c r="A2939">
        <v>28125407</v>
      </c>
      <c r="B2939" t="s">
        <v>2178</v>
      </c>
      <c r="C2939">
        <v>469.72</v>
      </c>
    </row>
    <row r="2940" spans="1:3" x14ac:dyDescent="0.25">
      <c r="A2940">
        <v>28126253</v>
      </c>
      <c r="B2940" t="s">
        <v>2179</v>
      </c>
      <c r="C2940">
        <v>652.48</v>
      </c>
    </row>
    <row r="2941" spans="1:3" x14ac:dyDescent="0.25">
      <c r="A2941">
        <v>28126257</v>
      </c>
      <c r="B2941" t="s">
        <v>2180</v>
      </c>
      <c r="C2941">
        <v>559.95000000000005</v>
      </c>
    </row>
    <row r="2942" spans="1:3" x14ac:dyDescent="0.25">
      <c r="A2942">
        <v>28126503</v>
      </c>
      <c r="B2942" t="s">
        <v>2181</v>
      </c>
      <c r="C2942">
        <v>738.63</v>
      </c>
    </row>
    <row r="2943" spans="1:3" x14ac:dyDescent="0.25">
      <c r="A2943">
        <v>28126507</v>
      </c>
      <c r="B2943" t="s">
        <v>2182</v>
      </c>
      <c r="C2943">
        <v>619.42999999999995</v>
      </c>
    </row>
    <row r="2944" spans="1:3" x14ac:dyDescent="0.25">
      <c r="A2944">
        <v>28127253</v>
      </c>
      <c r="B2944" t="s">
        <v>2183</v>
      </c>
      <c r="C2944">
        <v>841.9</v>
      </c>
    </row>
    <row r="2945" spans="1:3" x14ac:dyDescent="0.25">
      <c r="A2945">
        <v>28127257</v>
      </c>
      <c r="B2945" t="s">
        <v>2184</v>
      </c>
      <c r="C2945">
        <v>733.69</v>
      </c>
    </row>
    <row r="2946" spans="1:3" x14ac:dyDescent="0.25">
      <c r="A2946">
        <v>28127703</v>
      </c>
      <c r="B2946" t="s">
        <v>2185</v>
      </c>
      <c r="C2946">
        <v>887.61</v>
      </c>
    </row>
    <row r="2947" spans="1:3" x14ac:dyDescent="0.25">
      <c r="A2947">
        <v>28127707</v>
      </c>
      <c r="B2947" t="s">
        <v>2186</v>
      </c>
      <c r="C2947">
        <v>807.98</v>
      </c>
    </row>
    <row r="2948" spans="1:3" x14ac:dyDescent="0.25">
      <c r="A2948">
        <v>28128553</v>
      </c>
      <c r="B2948" t="s">
        <v>2187</v>
      </c>
      <c r="C2948">
        <v>1083.73</v>
      </c>
    </row>
    <row r="2949" spans="1:3" x14ac:dyDescent="0.25">
      <c r="A2949">
        <v>28128557</v>
      </c>
      <c r="B2949" t="s">
        <v>2188</v>
      </c>
      <c r="C2949">
        <v>950.59</v>
      </c>
    </row>
    <row r="2950" spans="1:3" x14ac:dyDescent="0.25">
      <c r="A2950">
        <v>29000193</v>
      </c>
      <c r="B2950" t="s">
        <v>2189</v>
      </c>
      <c r="C2950">
        <v>57.5</v>
      </c>
    </row>
    <row r="2951" spans="1:3" x14ac:dyDescent="0.25">
      <c r="A2951">
        <v>29000194</v>
      </c>
      <c r="B2951" t="s">
        <v>2190</v>
      </c>
      <c r="C2951">
        <v>16.579999999999998</v>
      </c>
    </row>
    <row r="2952" spans="1:3" x14ac:dyDescent="0.25">
      <c r="A2952">
        <v>29000195</v>
      </c>
      <c r="B2952" t="s">
        <v>2191</v>
      </c>
      <c r="C2952">
        <v>15.83</v>
      </c>
    </row>
    <row r="2953" spans="1:3" x14ac:dyDescent="0.25">
      <c r="A2953">
        <v>29000196</v>
      </c>
      <c r="B2953" t="s">
        <v>2192</v>
      </c>
      <c r="C2953">
        <v>8.25</v>
      </c>
    </row>
    <row r="2954" spans="1:3" x14ac:dyDescent="0.25">
      <c r="A2954">
        <v>29000197</v>
      </c>
      <c r="B2954" t="s">
        <v>2193</v>
      </c>
      <c r="C2954">
        <v>40.83</v>
      </c>
    </row>
    <row r="2955" spans="1:3" x14ac:dyDescent="0.25">
      <c r="A2955">
        <v>29000198</v>
      </c>
      <c r="B2955" t="s">
        <v>2194</v>
      </c>
      <c r="C2955">
        <v>40.83</v>
      </c>
    </row>
    <row r="2956" spans="1:3" x14ac:dyDescent="0.25">
      <c r="A2956">
        <v>29000199</v>
      </c>
      <c r="B2956" t="s">
        <v>7705</v>
      </c>
      <c r="C2956">
        <v>14.03</v>
      </c>
    </row>
    <row r="2957" spans="1:3" x14ac:dyDescent="0.25">
      <c r="A2957">
        <v>29000250</v>
      </c>
      <c r="B2957" t="s">
        <v>2195</v>
      </c>
      <c r="C2957">
        <v>41.58</v>
      </c>
    </row>
    <row r="2958" spans="1:3" x14ac:dyDescent="0.25">
      <c r="A2958">
        <v>29000251</v>
      </c>
      <c r="B2958" t="s">
        <v>7706</v>
      </c>
      <c r="C2958">
        <v>41.58</v>
      </c>
    </row>
    <row r="2959" spans="1:3" x14ac:dyDescent="0.25">
      <c r="A2959">
        <v>29000252</v>
      </c>
      <c r="B2959" t="s">
        <v>2196</v>
      </c>
      <c r="C2959">
        <v>41.58</v>
      </c>
    </row>
    <row r="2960" spans="1:3" x14ac:dyDescent="0.25">
      <c r="A2960">
        <v>29000253</v>
      </c>
      <c r="B2960" t="s">
        <v>7707</v>
      </c>
      <c r="C2960">
        <v>41.58</v>
      </c>
    </row>
    <row r="2961" spans="1:3" x14ac:dyDescent="0.25">
      <c r="A2961">
        <v>29000254</v>
      </c>
      <c r="B2961" t="s">
        <v>2197</v>
      </c>
      <c r="C2961">
        <v>41.58</v>
      </c>
    </row>
    <row r="2962" spans="1:3" x14ac:dyDescent="0.25">
      <c r="A2962">
        <v>29000258</v>
      </c>
      <c r="B2962" t="s">
        <v>2198</v>
      </c>
      <c r="C2962">
        <v>21.58</v>
      </c>
    </row>
    <row r="2963" spans="1:3" x14ac:dyDescent="0.25">
      <c r="A2963">
        <v>29000259</v>
      </c>
      <c r="B2963" t="s">
        <v>2199</v>
      </c>
      <c r="C2963">
        <v>7.5</v>
      </c>
    </row>
    <row r="2964" spans="1:3" x14ac:dyDescent="0.25">
      <c r="A2964">
        <v>29000260</v>
      </c>
      <c r="B2964" t="s">
        <v>2200</v>
      </c>
      <c r="C2964">
        <v>4.17</v>
      </c>
    </row>
    <row r="2965" spans="1:3" x14ac:dyDescent="0.25">
      <c r="A2965">
        <v>29000263</v>
      </c>
      <c r="B2965" t="s">
        <v>6908</v>
      </c>
      <c r="C2965">
        <v>16.649999999999999</v>
      </c>
    </row>
    <row r="2966" spans="1:3" x14ac:dyDescent="0.25">
      <c r="A2966">
        <v>29000264</v>
      </c>
      <c r="B2966" t="s">
        <v>7708</v>
      </c>
      <c r="C2966">
        <v>16.579999999999998</v>
      </c>
    </row>
    <row r="2967" spans="1:3" x14ac:dyDescent="0.25">
      <c r="A2967">
        <v>29000265</v>
      </c>
      <c r="B2967" t="s">
        <v>7709</v>
      </c>
      <c r="C2967">
        <v>16.579999999999998</v>
      </c>
    </row>
    <row r="2968" spans="1:3" x14ac:dyDescent="0.25">
      <c r="A2968">
        <v>29000266</v>
      </c>
      <c r="B2968" t="s">
        <v>7710</v>
      </c>
      <c r="C2968">
        <v>16.579999999999998</v>
      </c>
    </row>
    <row r="2969" spans="1:3" x14ac:dyDescent="0.25">
      <c r="A2969">
        <v>29000269</v>
      </c>
      <c r="B2969" t="s">
        <v>2201</v>
      </c>
      <c r="C2969">
        <v>90.83</v>
      </c>
    </row>
    <row r="2970" spans="1:3" x14ac:dyDescent="0.25">
      <c r="A2970">
        <v>29000270</v>
      </c>
      <c r="B2970" t="s">
        <v>2202</v>
      </c>
      <c r="C2970">
        <v>12.5</v>
      </c>
    </row>
    <row r="2971" spans="1:3" x14ac:dyDescent="0.25">
      <c r="A2971">
        <v>29000271</v>
      </c>
      <c r="B2971" t="s">
        <v>2203</v>
      </c>
      <c r="C2971">
        <v>37.5</v>
      </c>
    </row>
    <row r="2972" spans="1:3" x14ac:dyDescent="0.25">
      <c r="A2972">
        <v>29000281</v>
      </c>
      <c r="B2972" t="s">
        <v>7711</v>
      </c>
      <c r="C2972">
        <v>79.8</v>
      </c>
    </row>
    <row r="2973" spans="1:3" x14ac:dyDescent="0.25">
      <c r="A2973">
        <v>29000295</v>
      </c>
      <c r="B2973" t="s">
        <v>2204</v>
      </c>
      <c r="C2973">
        <v>65.83</v>
      </c>
    </row>
    <row r="2974" spans="1:3" x14ac:dyDescent="0.25">
      <c r="A2974">
        <v>29000355</v>
      </c>
      <c r="B2974" t="s">
        <v>2205</v>
      </c>
      <c r="C2974">
        <v>62</v>
      </c>
    </row>
    <row r="2975" spans="1:3" x14ac:dyDescent="0.25">
      <c r="A2975">
        <v>29000357</v>
      </c>
      <c r="B2975" t="s">
        <v>2206</v>
      </c>
      <c r="C2975">
        <v>62</v>
      </c>
    </row>
    <row r="2976" spans="1:3" x14ac:dyDescent="0.25">
      <c r="A2976">
        <v>29000359</v>
      </c>
      <c r="B2976" t="s">
        <v>2207</v>
      </c>
      <c r="C2976">
        <v>62</v>
      </c>
    </row>
    <row r="2977" spans="1:3" x14ac:dyDescent="0.25">
      <c r="A2977">
        <v>29000565</v>
      </c>
      <c r="B2977" t="s">
        <v>2208</v>
      </c>
      <c r="C2977">
        <v>24.63</v>
      </c>
    </row>
    <row r="2978" spans="1:3" x14ac:dyDescent="0.25">
      <c r="A2978">
        <v>29000566</v>
      </c>
      <c r="B2978" t="s">
        <v>2209</v>
      </c>
      <c r="C2978">
        <v>31.29</v>
      </c>
    </row>
    <row r="2979" spans="1:3" x14ac:dyDescent="0.25">
      <c r="A2979">
        <v>29000590</v>
      </c>
      <c r="B2979" t="s">
        <v>2210</v>
      </c>
      <c r="C2979">
        <v>14.92</v>
      </c>
    </row>
    <row r="2980" spans="1:3" x14ac:dyDescent="0.25">
      <c r="A2980">
        <v>29000591</v>
      </c>
      <c r="B2980" t="s">
        <v>2211</v>
      </c>
      <c r="C2980">
        <v>86.86</v>
      </c>
    </row>
    <row r="2981" spans="1:3" x14ac:dyDescent="0.25">
      <c r="A2981">
        <v>29000592</v>
      </c>
      <c r="B2981" t="s">
        <v>2212</v>
      </c>
      <c r="C2981">
        <v>6.32</v>
      </c>
    </row>
    <row r="2982" spans="1:3" x14ac:dyDescent="0.25">
      <c r="A2982">
        <v>29000593</v>
      </c>
      <c r="B2982" t="s">
        <v>2213</v>
      </c>
      <c r="C2982">
        <v>51.3</v>
      </c>
    </row>
    <row r="2983" spans="1:3" x14ac:dyDescent="0.25">
      <c r="A2983">
        <v>29000594</v>
      </c>
      <c r="B2983" t="s">
        <v>2214</v>
      </c>
      <c r="C2983">
        <v>11.78</v>
      </c>
    </row>
    <row r="2984" spans="1:3" x14ac:dyDescent="0.25">
      <c r="A2984">
        <v>29000595</v>
      </c>
      <c r="B2984" t="s">
        <v>2215</v>
      </c>
      <c r="C2984">
        <v>8.39</v>
      </c>
    </row>
    <row r="2985" spans="1:3" x14ac:dyDescent="0.25">
      <c r="A2985">
        <v>29000596</v>
      </c>
      <c r="B2985" t="s">
        <v>2216</v>
      </c>
      <c r="C2985">
        <v>2.83</v>
      </c>
    </row>
    <row r="2986" spans="1:3" x14ac:dyDescent="0.25">
      <c r="A2986">
        <v>29000597</v>
      </c>
      <c r="B2986" t="s">
        <v>2217</v>
      </c>
      <c r="C2986">
        <v>22.44</v>
      </c>
    </row>
    <row r="2987" spans="1:3" x14ac:dyDescent="0.25">
      <c r="A2987">
        <v>29000599</v>
      </c>
      <c r="B2987" t="s">
        <v>2218</v>
      </c>
      <c r="C2987">
        <v>7.5</v>
      </c>
    </row>
    <row r="2988" spans="1:3" x14ac:dyDescent="0.25">
      <c r="A2988">
        <v>29000601</v>
      </c>
      <c r="B2988" t="s">
        <v>6909</v>
      </c>
      <c r="C2988">
        <v>15.83</v>
      </c>
    </row>
    <row r="2989" spans="1:3" x14ac:dyDescent="0.25">
      <c r="A2989">
        <v>29000602</v>
      </c>
      <c r="B2989" t="s">
        <v>7712</v>
      </c>
      <c r="C2989">
        <v>36.67</v>
      </c>
    </row>
    <row r="2990" spans="1:3" x14ac:dyDescent="0.25">
      <c r="A2990">
        <v>29000603</v>
      </c>
      <c r="B2990" t="s">
        <v>6713</v>
      </c>
      <c r="C2990">
        <v>37.5</v>
      </c>
    </row>
    <row r="2991" spans="1:3" x14ac:dyDescent="0.25">
      <c r="A2991">
        <v>29000604</v>
      </c>
      <c r="B2991" t="s">
        <v>2219</v>
      </c>
      <c r="C2991">
        <v>65.83</v>
      </c>
    </row>
    <row r="2992" spans="1:3" x14ac:dyDescent="0.25">
      <c r="A2992">
        <v>29000605</v>
      </c>
      <c r="B2992" t="s">
        <v>2220</v>
      </c>
      <c r="C2992">
        <v>107.5</v>
      </c>
    </row>
    <row r="2993" spans="1:3" x14ac:dyDescent="0.25">
      <c r="A2993">
        <v>29000606</v>
      </c>
      <c r="B2993" t="s">
        <v>2221</v>
      </c>
      <c r="C2993">
        <v>211.17</v>
      </c>
    </row>
    <row r="2994" spans="1:3" x14ac:dyDescent="0.25">
      <c r="A2994">
        <v>29000607</v>
      </c>
      <c r="B2994" t="s">
        <v>2222</v>
      </c>
      <c r="C2994">
        <v>2.42</v>
      </c>
    </row>
    <row r="2995" spans="1:3" x14ac:dyDescent="0.25">
      <c r="A2995">
        <v>29000609</v>
      </c>
      <c r="B2995" t="s">
        <v>2223</v>
      </c>
      <c r="C2995">
        <v>8.17</v>
      </c>
    </row>
    <row r="2996" spans="1:3" x14ac:dyDescent="0.25">
      <c r="A2996">
        <v>29000610</v>
      </c>
      <c r="B2996" t="s">
        <v>2224</v>
      </c>
      <c r="C2996">
        <v>5.5</v>
      </c>
    </row>
    <row r="2997" spans="1:3" x14ac:dyDescent="0.25">
      <c r="A2997">
        <v>29000612</v>
      </c>
      <c r="B2997" t="s">
        <v>2225</v>
      </c>
      <c r="C2997">
        <v>158.68</v>
      </c>
    </row>
    <row r="2998" spans="1:3" x14ac:dyDescent="0.25">
      <c r="A2998">
        <v>29000613</v>
      </c>
      <c r="B2998" t="s">
        <v>2226</v>
      </c>
      <c r="C2998">
        <v>4.0199999999999996</v>
      </c>
    </row>
    <row r="2999" spans="1:3" x14ac:dyDescent="0.25">
      <c r="A2999">
        <v>29000614</v>
      </c>
      <c r="B2999" t="s">
        <v>2227</v>
      </c>
      <c r="C2999">
        <v>35.5</v>
      </c>
    </row>
    <row r="3000" spans="1:3" x14ac:dyDescent="0.25">
      <c r="A3000">
        <v>29000615</v>
      </c>
      <c r="B3000" t="s">
        <v>2228</v>
      </c>
      <c r="C3000">
        <v>7.11</v>
      </c>
    </row>
    <row r="3001" spans="1:3" x14ac:dyDescent="0.25">
      <c r="A3001">
        <v>29000616</v>
      </c>
      <c r="B3001" t="s">
        <v>2229</v>
      </c>
      <c r="C3001">
        <v>0.88</v>
      </c>
    </row>
    <row r="3002" spans="1:3" x14ac:dyDescent="0.25">
      <c r="A3002">
        <v>29000617</v>
      </c>
      <c r="B3002" t="s">
        <v>2230</v>
      </c>
      <c r="C3002">
        <v>15.55</v>
      </c>
    </row>
    <row r="3003" spans="1:3" x14ac:dyDescent="0.25">
      <c r="A3003">
        <v>29000618</v>
      </c>
      <c r="B3003" t="s">
        <v>2231</v>
      </c>
      <c r="C3003">
        <v>130.9</v>
      </c>
    </row>
    <row r="3004" spans="1:3" x14ac:dyDescent="0.25">
      <c r="A3004">
        <v>29000619</v>
      </c>
      <c r="B3004" t="s">
        <v>2232</v>
      </c>
      <c r="C3004">
        <v>146.94999999999999</v>
      </c>
    </row>
    <row r="3005" spans="1:3" x14ac:dyDescent="0.25">
      <c r="A3005">
        <v>29000620</v>
      </c>
      <c r="B3005" t="s">
        <v>2233</v>
      </c>
      <c r="C3005">
        <v>221.88</v>
      </c>
    </row>
    <row r="3006" spans="1:3" x14ac:dyDescent="0.25">
      <c r="A3006">
        <v>29000621</v>
      </c>
      <c r="B3006" t="s">
        <v>2234</v>
      </c>
      <c r="C3006">
        <v>107.8</v>
      </c>
    </row>
    <row r="3007" spans="1:3" x14ac:dyDescent="0.25">
      <c r="A3007">
        <v>29000622</v>
      </c>
      <c r="B3007" t="s">
        <v>2235</v>
      </c>
      <c r="C3007">
        <v>149.56</v>
      </c>
    </row>
    <row r="3008" spans="1:3" x14ac:dyDescent="0.25">
      <c r="A3008">
        <v>29000623</v>
      </c>
      <c r="B3008" t="s">
        <v>2236</v>
      </c>
      <c r="C3008">
        <v>263.04000000000002</v>
      </c>
    </row>
    <row r="3009" spans="1:3" x14ac:dyDescent="0.25">
      <c r="A3009">
        <v>29000624</v>
      </c>
      <c r="B3009" t="s">
        <v>2237</v>
      </c>
      <c r="C3009">
        <v>29.74</v>
      </c>
    </row>
    <row r="3010" spans="1:3" x14ac:dyDescent="0.25">
      <c r="A3010">
        <v>29000625</v>
      </c>
      <c r="B3010" t="s">
        <v>2238</v>
      </c>
      <c r="C3010">
        <v>34.200000000000003</v>
      </c>
    </row>
    <row r="3011" spans="1:3" x14ac:dyDescent="0.25">
      <c r="A3011">
        <v>29000626</v>
      </c>
      <c r="B3011" t="s">
        <v>2239</v>
      </c>
      <c r="C3011">
        <v>38.6</v>
      </c>
    </row>
    <row r="3012" spans="1:3" x14ac:dyDescent="0.25">
      <c r="A3012">
        <v>29000627</v>
      </c>
      <c r="B3012" t="s">
        <v>2240</v>
      </c>
      <c r="C3012">
        <v>2.42</v>
      </c>
    </row>
    <row r="3013" spans="1:3" x14ac:dyDescent="0.25">
      <c r="A3013">
        <v>29000628</v>
      </c>
      <c r="B3013" t="s">
        <v>2241</v>
      </c>
      <c r="C3013">
        <v>15.79</v>
      </c>
    </row>
    <row r="3014" spans="1:3" x14ac:dyDescent="0.25">
      <c r="A3014">
        <v>29000629</v>
      </c>
      <c r="B3014" t="s">
        <v>2242</v>
      </c>
      <c r="C3014">
        <v>4.17</v>
      </c>
    </row>
    <row r="3015" spans="1:3" x14ac:dyDescent="0.25">
      <c r="A3015">
        <v>29000630</v>
      </c>
      <c r="B3015" t="s">
        <v>2243</v>
      </c>
      <c r="C3015">
        <v>19.88</v>
      </c>
    </row>
    <row r="3016" spans="1:3" x14ac:dyDescent="0.25">
      <c r="A3016">
        <v>29000631</v>
      </c>
      <c r="B3016" t="s">
        <v>2244</v>
      </c>
      <c r="C3016">
        <v>32.700000000000003</v>
      </c>
    </row>
    <row r="3017" spans="1:3" x14ac:dyDescent="0.25">
      <c r="A3017">
        <v>29000632</v>
      </c>
      <c r="B3017" t="s">
        <v>2245</v>
      </c>
      <c r="C3017">
        <v>30.8</v>
      </c>
    </row>
    <row r="3018" spans="1:3" x14ac:dyDescent="0.25">
      <c r="A3018">
        <v>29000633</v>
      </c>
      <c r="B3018" t="s">
        <v>2246</v>
      </c>
      <c r="C3018">
        <v>37.42</v>
      </c>
    </row>
    <row r="3019" spans="1:3" x14ac:dyDescent="0.25">
      <c r="A3019">
        <v>29000634</v>
      </c>
      <c r="B3019" t="s">
        <v>2247</v>
      </c>
      <c r="C3019">
        <v>3.25</v>
      </c>
    </row>
    <row r="3020" spans="1:3" x14ac:dyDescent="0.25">
      <c r="A3020">
        <v>29000635</v>
      </c>
      <c r="B3020" t="s">
        <v>2248</v>
      </c>
      <c r="C3020">
        <v>0.75</v>
      </c>
    </row>
    <row r="3021" spans="1:3" x14ac:dyDescent="0.25">
      <c r="A3021">
        <v>29000636</v>
      </c>
      <c r="B3021" t="s">
        <v>2249</v>
      </c>
      <c r="C3021">
        <v>7.42</v>
      </c>
    </row>
    <row r="3022" spans="1:3" x14ac:dyDescent="0.25">
      <c r="A3022">
        <v>29000637</v>
      </c>
      <c r="B3022" t="s">
        <v>2250</v>
      </c>
      <c r="C3022">
        <v>4.5999999999999996</v>
      </c>
    </row>
    <row r="3023" spans="1:3" x14ac:dyDescent="0.25">
      <c r="A3023">
        <v>29000638</v>
      </c>
      <c r="B3023" t="s">
        <v>2251</v>
      </c>
      <c r="C3023">
        <v>0.16</v>
      </c>
    </row>
    <row r="3024" spans="1:3" x14ac:dyDescent="0.25">
      <c r="A3024">
        <v>29000639</v>
      </c>
      <c r="B3024" t="s">
        <v>2252</v>
      </c>
      <c r="C3024">
        <v>4.5999999999999996</v>
      </c>
    </row>
    <row r="3025" spans="1:3" x14ac:dyDescent="0.25">
      <c r="A3025">
        <v>29000640</v>
      </c>
      <c r="B3025" t="s">
        <v>2253</v>
      </c>
      <c r="C3025">
        <v>77.400000000000006</v>
      </c>
    </row>
    <row r="3026" spans="1:3" x14ac:dyDescent="0.25">
      <c r="A3026">
        <v>29000641</v>
      </c>
      <c r="B3026" t="s">
        <v>2254</v>
      </c>
      <c r="C3026">
        <v>13.12</v>
      </c>
    </row>
    <row r="3027" spans="1:3" x14ac:dyDescent="0.25">
      <c r="A3027">
        <v>29000642</v>
      </c>
      <c r="B3027" t="s">
        <v>2255</v>
      </c>
      <c r="C3027">
        <v>138</v>
      </c>
    </row>
    <row r="3028" spans="1:3" x14ac:dyDescent="0.25">
      <c r="A3028">
        <v>29000643</v>
      </c>
      <c r="B3028" t="s">
        <v>2256</v>
      </c>
      <c r="C3028">
        <v>20.7</v>
      </c>
    </row>
    <row r="3029" spans="1:3" x14ac:dyDescent="0.25">
      <c r="A3029">
        <v>29000644</v>
      </c>
      <c r="B3029" t="s">
        <v>2257</v>
      </c>
      <c r="C3029">
        <v>7.17</v>
      </c>
    </row>
    <row r="3030" spans="1:3" x14ac:dyDescent="0.25">
      <c r="A3030">
        <v>29000645</v>
      </c>
      <c r="B3030" t="s">
        <v>2258</v>
      </c>
      <c r="C3030">
        <v>27.87</v>
      </c>
    </row>
    <row r="3031" spans="1:3" x14ac:dyDescent="0.25">
      <c r="A3031">
        <v>29000646</v>
      </c>
      <c r="B3031" t="s">
        <v>6714</v>
      </c>
      <c r="C3031">
        <v>59.11</v>
      </c>
    </row>
    <row r="3032" spans="1:3" x14ac:dyDescent="0.25">
      <c r="A3032">
        <v>29000647</v>
      </c>
      <c r="B3032" t="s">
        <v>2259</v>
      </c>
      <c r="C3032">
        <v>12.5</v>
      </c>
    </row>
    <row r="3033" spans="1:3" x14ac:dyDescent="0.25">
      <c r="A3033">
        <v>29000648</v>
      </c>
      <c r="B3033" t="s">
        <v>7713</v>
      </c>
      <c r="C3033">
        <v>17.45</v>
      </c>
    </row>
    <row r="3034" spans="1:3" x14ac:dyDescent="0.25">
      <c r="A3034">
        <v>29000649</v>
      </c>
      <c r="B3034" t="s">
        <v>2260</v>
      </c>
      <c r="C3034">
        <v>18.399999999999999</v>
      </c>
    </row>
    <row r="3035" spans="1:3" x14ac:dyDescent="0.25">
      <c r="A3035">
        <v>29000650</v>
      </c>
      <c r="B3035" t="s">
        <v>2261</v>
      </c>
      <c r="C3035">
        <v>65.83</v>
      </c>
    </row>
    <row r="3036" spans="1:3" x14ac:dyDescent="0.25">
      <c r="A3036">
        <v>29000651</v>
      </c>
      <c r="B3036" t="s">
        <v>2262</v>
      </c>
      <c r="C3036">
        <v>12.5</v>
      </c>
    </row>
    <row r="3037" spans="1:3" x14ac:dyDescent="0.25">
      <c r="A3037">
        <v>29000652</v>
      </c>
      <c r="B3037" t="s">
        <v>6910</v>
      </c>
      <c r="C3037">
        <v>14.08</v>
      </c>
    </row>
    <row r="3038" spans="1:3" x14ac:dyDescent="0.25">
      <c r="A3038">
        <v>29000653</v>
      </c>
      <c r="B3038" t="s">
        <v>7714</v>
      </c>
      <c r="C3038">
        <v>23.33</v>
      </c>
    </row>
    <row r="3039" spans="1:3" x14ac:dyDescent="0.25">
      <c r="A3039">
        <v>29000654</v>
      </c>
      <c r="B3039" t="s">
        <v>7715</v>
      </c>
      <c r="C3039">
        <v>8.2100000000000009</v>
      </c>
    </row>
    <row r="3040" spans="1:3" x14ac:dyDescent="0.25">
      <c r="A3040">
        <v>29000655</v>
      </c>
      <c r="B3040" t="s">
        <v>2263</v>
      </c>
      <c r="C3040">
        <v>12.5</v>
      </c>
    </row>
    <row r="3041" spans="1:3" x14ac:dyDescent="0.25">
      <c r="A3041">
        <v>29000656</v>
      </c>
      <c r="B3041" t="s">
        <v>7716</v>
      </c>
      <c r="C3041">
        <v>50.34</v>
      </c>
    </row>
    <row r="3042" spans="1:3" x14ac:dyDescent="0.25">
      <c r="A3042">
        <v>29000657</v>
      </c>
      <c r="B3042" t="s">
        <v>2264</v>
      </c>
      <c r="C3042">
        <v>8.25</v>
      </c>
    </row>
    <row r="3043" spans="1:3" x14ac:dyDescent="0.25">
      <c r="A3043">
        <v>29000659</v>
      </c>
      <c r="B3043" t="s">
        <v>2265</v>
      </c>
      <c r="C3043">
        <v>282.5</v>
      </c>
    </row>
    <row r="3044" spans="1:3" x14ac:dyDescent="0.25">
      <c r="A3044">
        <v>29000660</v>
      </c>
      <c r="B3044" t="s">
        <v>2266</v>
      </c>
      <c r="C3044">
        <v>87.4</v>
      </c>
    </row>
    <row r="3045" spans="1:3" x14ac:dyDescent="0.25">
      <c r="A3045">
        <v>29000662</v>
      </c>
      <c r="B3045" t="s">
        <v>2267</v>
      </c>
      <c r="C3045">
        <v>158.25</v>
      </c>
    </row>
    <row r="3046" spans="1:3" x14ac:dyDescent="0.25">
      <c r="A3046">
        <v>29000663</v>
      </c>
      <c r="B3046" t="s">
        <v>2268</v>
      </c>
      <c r="C3046">
        <v>158.25</v>
      </c>
    </row>
    <row r="3047" spans="1:3" x14ac:dyDescent="0.25">
      <c r="A3047">
        <v>29000664</v>
      </c>
      <c r="B3047" t="s">
        <v>2269</v>
      </c>
      <c r="C3047">
        <v>158.25</v>
      </c>
    </row>
    <row r="3048" spans="1:3" x14ac:dyDescent="0.25">
      <c r="A3048">
        <v>29000665</v>
      </c>
      <c r="B3048" t="s">
        <v>2270</v>
      </c>
      <c r="C3048">
        <v>20.83</v>
      </c>
    </row>
    <row r="3049" spans="1:3" x14ac:dyDescent="0.25">
      <c r="A3049">
        <v>29000666</v>
      </c>
      <c r="B3049" t="s">
        <v>6715</v>
      </c>
      <c r="C3049">
        <v>2.4</v>
      </c>
    </row>
    <row r="3050" spans="1:3" x14ac:dyDescent="0.25">
      <c r="A3050">
        <v>29000668</v>
      </c>
      <c r="B3050" t="s">
        <v>2271</v>
      </c>
      <c r="C3050">
        <v>12.5</v>
      </c>
    </row>
    <row r="3051" spans="1:3" x14ac:dyDescent="0.25">
      <c r="A3051">
        <v>29000679</v>
      </c>
      <c r="B3051" t="s">
        <v>2272</v>
      </c>
      <c r="C3051">
        <v>32.5</v>
      </c>
    </row>
    <row r="3052" spans="1:3" x14ac:dyDescent="0.25">
      <c r="A3052">
        <v>29000680</v>
      </c>
      <c r="B3052" t="s">
        <v>2273</v>
      </c>
      <c r="C3052">
        <v>8.25</v>
      </c>
    </row>
    <row r="3053" spans="1:3" x14ac:dyDescent="0.25">
      <c r="A3053">
        <v>29000681</v>
      </c>
      <c r="B3053" t="s">
        <v>2274</v>
      </c>
      <c r="C3053">
        <v>12.42</v>
      </c>
    </row>
    <row r="3054" spans="1:3" x14ac:dyDescent="0.25">
      <c r="A3054">
        <v>29000682</v>
      </c>
      <c r="B3054" t="s">
        <v>2275</v>
      </c>
      <c r="C3054">
        <v>16.579999999999998</v>
      </c>
    </row>
    <row r="3055" spans="1:3" x14ac:dyDescent="0.25">
      <c r="A3055">
        <v>29000683</v>
      </c>
      <c r="B3055" t="s">
        <v>6911</v>
      </c>
      <c r="C3055">
        <v>32.5</v>
      </c>
    </row>
    <row r="3056" spans="1:3" x14ac:dyDescent="0.25">
      <c r="A3056">
        <v>29000684</v>
      </c>
      <c r="B3056" t="s">
        <v>2276</v>
      </c>
      <c r="C3056">
        <v>16.579999999999998</v>
      </c>
    </row>
    <row r="3057" spans="1:3" x14ac:dyDescent="0.25">
      <c r="A3057">
        <v>29000685</v>
      </c>
      <c r="B3057" t="s">
        <v>2277</v>
      </c>
      <c r="C3057">
        <v>20.83</v>
      </c>
    </row>
    <row r="3058" spans="1:3" x14ac:dyDescent="0.25">
      <c r="A3058">
        <v>29000686</v>
      </c>
      <c r="B3058" t="s">
        <v>2278</v>
      </c>
      <c r="C3058">
        <v>24.17</v>
      </c>
    </row>
    <row r="3059" spans="1:3" x14ac:dyDescent="0.25">
      <c r="A3059">
        <v>29000688</v>
      </c>
      <c r="B3059" t="s">
        <v>2279</v>
      </c>
      <c r="C3059">
        <v>10.26</v>
      </c>
    </row>
    <row r="3060" spans="1:3" x14ac:dyDescent="0.25">
      <c r="A3060">
        <v>29000689</v>
      </c>
      <c r="B3060" t="s">
        <v>2280</v>
      </c>
      <c r="C3060">
        <v>1.67</v>
      </c>
    </row>
    <row r="3061" spans="1:3" x14ac:dyDescent="0.25">
      <c r="A3061">
        <v>29000690</v>
      </c>
      <c r="B3061" t="s">
        <v>2281</v>
      </c>
      <c r="C3061">
        <v>69.3</v>
      </c>
    </row>
    <row r="3062" spans="1:3" x14ac:dyDescent="0.25">
      <c r="A3062">
        <v>29000691</v>
      </c>
      <c r="B3062" t="s">
        <v>7717</v>
      </c>
      <c r="C3062">
        <v>5.89</v>
      </c>
    </row>
    <row r="3063" spans="1:3" x14ac:dyDescent="0.25">
      <c r="A3063">
        <v>29000693</v>
      </c>
      <c r="B3063" t="s">
        <v>2282</v>
      </c>
      <c r="C3063">
        <v>36.799999999999997</v>
      </c>
    </row>
    <row r="3064" spans="1:3" x14ac:dyDescent="0.25">
      <c r="A3064">
        <v>29000695</v>
      </c>
      <c r="B3064" t="s">
        <v>2283</v>
      </c>
      <c r="C3064">
        <v>16.579999999999998</v>
      </c>
    </row>
    <row r="3065" spans="1:3" x14ac:dyDescent="0.25">
      <c r="A3065">
        <v>29000699</v>
      </c>
      <c r="B3065" t="s">
        <v>2284</v>
      </c>
      <c r="C3065">
        <v>40.83</v>
      </c>
    </row>
    <row r="3066" spans="1:3" x14ac:dyDescent="0.25">
      <c r="A3066">
        <v>29000720</v>
      </c>
      <c r="B3066" t="s">
        <v>2285</v>
      </c>
      <c r="C3066">
        <v>64</v>
      </c>
    </row>
    <row r="3067" spans="1:3" x14ac:dyDescent="0.25">
      <c r="A3067">
        <v>29000722</v>
      </c>
      <c r="B3067" t="s">
        <v>2286</v>
      </c>
      <c r="C3067">
        <v>26.25</v>
      </c>
    </row>
    <row r="3068" spans="1:3" x14ac:dyDescent="0.25">
      <c r="A3068">
        <v>29000723</v>
      </c>
      <c r="B3068" t="s">
        <v>2287</v>
      </c>
      <c r="C3068">
        <v>8.25</v>
      </c>
    </row>
    <row r="3069" spans="1:3" x14ac:dyDescent="0.25">
      <c r="A3069">
        <v>29000740</v>
      </c>
      <c r="B3069" t="s">
        <v>2288</v>
      </c>
      <c r="C3069">
        <v>32.5</v>
      </c>
    </row>
    <row r="3070" spans="1:3" x14ac:dyDescent="0.25">
      <c r="A3070">
        <v>29000741</v>
      </c>
      <c r="B3070" t="s">
        <v>7718</v>
      </c>
      <c r="C3070">
        <v>89.58</v>
      </c>
    </row>
    <row r="3071" spans="1:3" x14ac:dyDescent="0.25">
      <c r="A3071">
        <v>29000749</v>
      </c>
      <c r="B3071" t="s">
        <v>2289</v>
      </c>
      <c r="C3071">
        <v>21.11</v>
      </c>
    </row>
    <row r="3072" spans="1:3" x14ac:dyDescent="0.25">
      <c r="A3072">
        <v>29000750</v>
      </c>
      <c r="B3072" t="s">
        <v>2290</v>
      </c>
      <c r="C3072">
        <v>57.43</v>
      </c>
    </row>
    <row r="3073" spans="1:3" x14ac:dyDescent="0.25">
      <c r="A3073">
        <v>29000752</v>
      </c>
      <c r="B3073" t="s">
        <v>2291</v>
      </c>
      <c r="C3073">
        <v>21</v>
      </c>
    </row>
    <row r="3074" spans="1:3" x14ac:dyDescent="0.25">
      <c r="A3074">
        <v>29000757</v>
      </c>
      <c r="B3074" t="s">
        <v>2292</v>
      </c>
      <c r="C3074">
        <v>40.25</v>
      </c>
    </row>
    <row r="3075" spans="1:3" x14ac:dyDescent="0.25">
      <c r="A3075">
        <v>29000758</v>
      </c>
      <c r="B3075" t="s">
        <v>7719</v>
      </c>
      <c r="C3075">
        <v>9.0399999999999991</v>
      </c>
    </row>
    <row r="3076" spans="1:3" x14ac:dyDescent="0.25">
      <c r="A3076">
        <v>29000759</v>
      </c>
      <c r="B3076" t="s">
        <v>2293</v>
      </c>
      <c r="C3076">
        <v>1.58</v>
      </c>
    </row>
    <row r="3077" spans="1:3" x14ac:dyDescent="0.25">
      <c r="A3077">
        <v>29000760</v>
      </c>
      <c r="B3077" t="s">
        <v>7720</v>
      </c>
      <c r="C3077">
        <v>2.09</v>
      </c>
    </row>
    <row r="3078" spans="1:3" x14ac:dyDescent="0.25">
      <c r="A3078">
        <v>29000765</v>
      </c>
      <c r="B3078" t="s">
        <v>2294</v>
      </c>
      <c r="C3078">
        <v>1.65</v>
      </c>
    </row>
    <row r="3079" spans="1:3" x14ac:dyDescent="0.25">
      <c r="A3079">
        <v>29000782</v>
      </c>
      <c r="B3079" t="s">
        <v>2295</v>
      </c>
      <c r="C3079">
        <v>24.17</v>
      </c>
    </row>
    <row r="3080" spans="1:3" x14ac:dyDescent="0.25">
      <c r="A3080">
        <v>29000790</v>
      </c>
      <c r="B3080" t="s">
        <v>2296</v>
      </c>
      <c r="C3080">
        <v>24.17</v>
      </c>
    </row>
    <row r="3081" spans="1:3" x14ac:dyDescent="0.25">
      <c r="A3081">
        <v>29000793</v>
      </c>
      <c r="B3081" t="s">
        <v>2297</v>
      </c>
      <c r="C3081">
        <v>29.17</v>
      </c>
    </row>
    <row r="3082" spans="1:3" x14ac:dyDescent="0.25">
      <c r="A3082">
        <v>29000795</v>
      </c>
      <c r="B3082" t="s">
        <v>2298</v>
      </c>
      <c r="C3082">
        <v>20.83</v>
      </c>
    </row>
    <row r="3083" spans="1:3" x14ac:dyDescent="0.25">
      <c r="A3083">
        <v>29000796</v>
      </c>
      <c r="B3083" t="s">
        <v>6912</v>
      </c>
      <c r="C3083">
        <v>20.83</v>
      </c>
    </row>
    <row r="3084" spans="1:3" x14ac:dyDescent="0.25">
      <c r="A3084">
        <v>29000797</v>
      </c>
      <c r="B3084" t="s">
        <v>7721</v>
      </c>
      <c r="C3084">
        <v>77.25</v>
      </c>
    </row>
    <row r="3085" spans="1:3" x14ac:dyDescent="0.25">
      <c r="A3085">
        <v>29000880</v>
      </c>
      <c r="B3085" t="s">
        <v>2299</v>
      </c>
      <c r="C3085">
        <v>7.5</v>
      </c>
    </row>
    <row r="3086" spans="1:3" x14ac:dyDescent="0.25">
      <c r="A3086">
        <v>29000881</v>
      </c>
      <c r="B3086" t="s">
        <v>2300</v>
      </c>
      <c r="C3086">
        <v>8.25</v>
      </c>
    </row>
    <row r="3087" spans="1:3" x14ac:dyDescent="0.25">
      <c r="A3087">
        <v>29000883</v>
      </c>
      <c r="B3087" t="s">
        <v>2301</v>
      </c>
      <c r="C3087">
        <v>32.5</v>
      </c>
    </row>
    <row r="3088" spans="1:3" x14ac:dyDescent="0.25">
      <c r="A3088">
        <v>29000884</v>
      </c>
      <c r="B3088" t="s">
        <v>2302</v>
      </c>
      <c r="C3088">
        <v>24.17</v>
      </c>
    </row>
    <row r="3089" spans="1:3" x14ac:dyDescent="0.25">
      <c r="A3089">
        <v>29000885</v>
      </c>
      <c r="B3089" t="s">
        <v>7722</v>
      </c>
      <c r="C3089">
        <v>59.42</v>
      </c>
    </row>
    <row r="3090" spans="1:3" x14ac:dyDescent="0.25">
      <c r="A3090">
        <v>29000886</v>
      </c>
      <c r="B3090" t="s">
        <v>6495</v>
      </c>
      <c r="C3090">
        <v>1.42</v>
      </c>
    </row>
    <row r="3091" spans="1:3" x14ac:dyDescent="0.25">
      <c r="A3091">
        <v>29000889</v>
      </c>
      <c r="B3091" t="s">
        <v>2303</v>
      </c>
      <c r="C3091">
        <v>3.33</v>
      </c>
    </row>
    <row r="3092" spans="1:3" x14ac:dyDescent="0.25">
      <c r="A3092">
        <v>29000897</v>
      </c>
      <c r="B3092" t="s">
        <v>2304</v>
      </c>
      <c r="C3092">
        <v>49.17</v>
      </c>
    </row>
    <row r="3093" spans="1:3" x14ac:dyDescent="0.25">
      <c r="A3093">
        <v>29000898</v>
      </c>
      <c r="B3093" t="s">
        <v>2305</v>
      </c>
      <c r="C3093">
        <v>49.17</v>
      </c>
    </row>
    <row r="3094" spans="1:3" x14ac:dyDescent="0.25">
      <c r="A3094">
        <v>29000940</v>
      </c>
      <c r="B3094" t="s">
        <v>2306</v>
      </c>
      <c r="C3094">
        <v>20.83</v>
      </c>
    </row>
    <row r="3095" spans="1:3" x14ac:dyDescent="0.25">
      <c r="A3095">
        <v>29000989</v>
      </c>
      <c r="B3095" t="s">
        <v>2307</v>
      </c>
      <c r="C3095">
        <v>5</v>
      </c>
    </row>
    <row r="3096" spans="1:3" x14ac:dyDescent="0.25">
      <c r="A3096">
        <v>29001020</v>
      </c>
      <c r="B3096" t="s">
        <v>2308</v>
      </c>
      <c r="C3096">
        <v>124.17</v>
      </c>
    </row>
    <row r="3097" spans="1:3" x14ac:dyDescent="0.25">
      <c r="A3097">
        <v>29001045</v>
      </c>
      <c r="B3097" t="s">
        <v>2309</v>
      </c>
      <c r="C3097">
        <v>465.83</v>
      </c>
    </row>
    <row r="3098" spans="1:3" x14ac:dyDescent="0.25">
      <c r="A3098">
        <v>29001048</v>
      </c>
      <c r="B3098" t="s">
        <v>2310</v>
      </c>
      <c r="C3098">
        <v>149.58000000000001</v>
      </c>
    </row>
    <row r="3099" spans="1:3" x14ac:dyDescent="0.25">
      <c r="A3099">
        <v>29001059</v>
      </c>
      <c r="B3099" t="s">
        <v>2311</v>
      </c>
      <c r="C3099">
        <v>132.5</v>
      </c>
    </row>
    <row r="3100" spans="1:3" x14ac:dyDescent="0.25">
      <c r="A3100">
        <v>29001060</v>
      </c>
      <c r="B3100" t="s">
        <v>2312</v>
      </c>
      <c r="C3100">
        <v>157.5</v>
      </c>
    </row>
    <row r="3101" spans="1:3" x14ac:dyDescent="0.25">
      <c r="A3101">
        <v>29001061</v>
      </c>
      <c r="B3101" t="s">
        <v>2313</v>
      </c>
      <c r="C3101">
        <v>149.16999999999999</v>
      </c>
    </row>
    <row r="3102" spans="1:3" x14ac:dyDescent="0.25">
      <c r="A3102">
        <v>29001062</v>
      </c>
      <c r="B3102" t="s">
        <v>2314</v>
      </c>
      <c r="C3102">
        <v>165.83</v>
      </c>
    </row>
    <row r="3103" spans="1:3" x14ac:dyDescent="0.25">
      <c r="A3103">
        <v>29001065</v>
      </c>
      <c r="B3103" t="s">
        <v>2315</v>
      </c>
      <c r="C3103">
        <v>332.5</v>
      </c>
    </row>
    <row r="3104" spans="1:3" x14ac:dyDescent="0.25">
      <c r="A3104">
        <v>29001066</v>
      </c>
      <c r="B3104" t="s">
        <v>2316</v>
      </c>
      <c r="C3104">
        <v>349.17</v>
      </c>
    </row>
    <row r="3105" spans="1:3" x14ac:dyDescent="0.25">
      <c r="A3105">
        <v>29001067</v>
      </c>
      <c r="B3105" t="s">
        <v>2317</v>
      </c>
      <c r="C3105">
        <v>49.17</v>
      </c>
    </row>
    <row r="3106" spans="1:3" x14ac:dyDescent="0.25">
      <c r="A3106">
        <v>29001071</v>
      </c>
      <c r="B3106" t="s">
        <v>2318</v>
      </c>
      <c r="C3106">
        <v>374.17</v>
      </c>
    </row>
    <row r="3107" spans="1:3" x14ac:dyDescent="0.25">
      <c r="A3107">
        <v>29001072</v>
      </c>
      <c r="B3107" t="s">
        <v>2319</v>
      </c>
      <c r="C3107">
        <v>415.83</v>
      </c>
    </row>
    <row r="3108" spans="1:3" x14ac:dyDescent="0.25">
      <c r="A3108">
        <v>29001074</v>
      </c>
      <c r="B3108" t="s">
        <v>2320</v>
      </c>
      <c r="C3108">
        <v>49.17</v>
      </c>
    </row>
    <row r="3109" spans="1:3" x14ac:dyDescent="0.25">
      <c r="A3109">
        <v>29001075</v>
      </c>
      <c r="B3109" t="s">
        <v>2321</v>
      </c>
      <c r="C3109">
        <v>68.25</v>
      </c>
    </row>
    <row r="3110" spans="1:3" x14ac:dyDescent="0.25">
      <c r="A3110">
        <v>29001076</v>
      </c>
      <c r="B3110" t="s">
        <v>2322</v>
      </c>
      <c r="C3110">
        <v>99.17</v>
      </c>
    </row>
    <row r="3111" spans="1:3" x14ac:dyDescent="0.25">
      <c r="A3111">
        <v>29001077</v>
      </c>
      <c r="B3111" t="s">
        <v>2323</v>
      </c>
      <c r="C3111">
        <v>99.17</v>
      </c>
    </row>
    <row r="3112" spans="1:3" x14ac:dyDescent="0.25">
      <c r="A3112">
        <v>29001078</v>
      </c>
      <c r="B3112" t="s">
        <v>2324</v>
      </c>
      <c r="C3112">
        <v>265.83</v>
      </c>
    </row>
    <row r="3113" spans="1:3" x14ac:dyDescent="0.25">
      <c r="A3113">
        <v>29001079</v>
      </c>
      <c r="B3113" t="s">
        <v>2325</v>
      </c>
      <c r="C3113">
        <v>324.17</v>
      </c>
    </row>
    <row r="3114" spans="1:3" x14ac:dyDescent="0.25">
      <c r="A3114">
        <v>29001080</v>
      </c>
      <c r="B3114" t="s">
        <v>2326</v>
      </c>
      <c r="C3114">
        <v>249.17</v>
      </c>
    </row>
    <row r="3115" spans="1:3" x14ac:dyDescent="0.25">
      <c r="A3115">
        <v>29001082</v>
      </c>
      <c r="B3115" t="s">
        <v>2327</v>
      </c>
      <c r="C3115">
        <v>332.5</v>
      </c>
    </row>
    <row r="3116" spans="1:3" x14ac:dyDescent="0.25">
      <c r="A3116">
        <v>29001083</v>
      </c>
      <c r="B3116" t="s">
        <v>2328</v>
      </c>
      <c r="C3116">
        <v>299.17</v>
      </c>
    </row>
    <row r="3117" spans="1:3" x14ac:dyDescent="0.25">
      <c r="A3117">
        <v>29001090</v>
      </c>
      <c r="B3117" t="s">
        <v>2329</v>
      </c>
      <c r="C3117">
        <v>82.5</v>
      </c>
    </row>
    <row r="3118" spans="1:3" x14ac:dyDescent="0.25">
      <c r="A3118">
        <v>29001159</v>
      </c>
      <c r="B3118" t="s">
        <v>2330</v>
      </c>
      <c r="C3118">
        <v>182.5</v>
      </c>
    </row>
    <row r="3119" spans="1:3" x14ac:dyDescent="0.25">
      <c r="A3119">
        <v>29001160</v>
      </c>
      <c r="B3119" t="s">
        <v>2331</v>
      </c>
      <c r="C3119">
        <v>190.83</v>
      </c>
    </row>
    <row r="3120" spans="1:3" x14ac:dyDescent="0.25">
      <c r="A3120">
        <v>29001161</v>
      </c>
      <c r="B3120" t="s">
        <v>2332</v>
      </c>
      <c r="C3120">
        <v>199.17</v>
      </c>
    </row>
    <row r="3121" spans="1:3" x14ac:dyDescent="0.25">
      <c r="A3121">
        <v>29001162</v>
      </c>
      <c r="B3121" t="s">
        <v>2333</v>
      </c>
      <c r="C3121">
        <v>182.5</v>
      </c>
    </row>
    <row r="3122" spans="1:3" x14ac:dyDescent="0.25">
      <c r="A3122">
        <v>29001629</v>
      </c>
      <c r="B3122" t="s">
        <v>2334</v>
      </c>
      <c r="C3122">
        <v>0</v>
      </c>
    </row>
    <row r="3123" spans="1:3" x14ac:dyDescent="0.25">
      <c r="A3123">
        <v>29001751</v>
      </c>
      <c r="B3123" t="s">
        <v>2335</v>
      </c>
      <c r="C3123">
        <v>59.52</v>
      </c>
    </row>
    <row r="3124" spans="1:3" x14ac:dyDescent="0.25">
      <c r="A3124">
        <v>29001752</v>
      </c>
      <c r="B3124" t="s">
        <v>2336</v>
      </c>
      <c r="C3124">
        <v>21.23</v>
      </c>
    </row>
    <row r="3125" spans="1:3" x14ac:dyDescent="0.25">
      <c r="A3125">
        <v>29001753</v>
      </c>
      <c r="B3125" t="s">
        <v>2337</v>
      </c>
      <c r="C3125">
        <v>28.06</v>
      </c>
    </row>
    <row r="3126" spans="1:3" x14ac:dyDescent="0.25">
      <c r="A3126">
        <v>29001754</v>
      </c>
      <c r="B3126" t="s">
        <v>2338</v>
      </c>
      <c r="C3126">
        <v>80.75</v>
      </c>
    </row>
    <row r="3127" spans="1:3" x14ac:dyDescent="0.25">
      <c r="A3127">
        <v>29001760</v>
      </c>
      <c r="B3127" t="s">
        <v>7723</v>
      </c>
      <c r="C3127">
        <v>111.94</v>
      </c>
    </row>
    <row r="3128" spans="1:3" x14ac:dyDescent="0.25">
      <c r="A3128">
        <v>29002070</v>
      </c>
      <c r="B3128" t="s">
        <v>2339</v>
      </c>
      <c r="C3128">
        <v>99.92</v>
      </c>
    </row>
    <row r="3129" spans="1:3" x14ac:dyDescent="0.25">
      <c r="A3129">
        <v>29002078</v>
      </c>
      <c r="B3129" t="s">
        <v>2340</v>
      </c>
      <c r="C3129">
        <v>332.5</v>
      </c>
    </row>
    <row r="3130" spans="1:3" x14ac:dyDescent="0.25">
      <c r="A3130">
        <v>29006075</v>
      </c>
      <c r="B3130" t="s">
        <v>2341</v>
      </c>
      <c r="C3130">
        <v>4.32</v>
      </c>
    </row>
    <row r="3131" spans="1:3" x14ac:dyDescent="0.25">
      <c r="A3131">
        <v>29006076</v>
      </c>
      <c r="B3131" t="s">
        <v>7724</v>
      </c>
      <c r="C3131">
        <v>78.25</v>
      </c>
    </row>
    <row r="3132" spans="1:3" x14ac:dyDescent="0.25">
      <c r="A3132">
        <v>29006077</v>
      </c>
      <c r="B3132" t="s">
        <v>7725</v>
      </c>
      <c r="C3132">
        <v>84.64</v>
      </c>
    </row>
    <row r="3133" spans="1:3" x14ac:dyDescent="0.25">
      <c r="A3133">
        <v>29008075</v>
      </c>
      <c r="B3133" t="s">
        <v>2342</v>
      </c>
      <c r="C3133">
        <v>8.24</v>
      </c>
    </row>
    <row r="3134" spans="1:3" x14ac:dyDescent="0.25">
      <c r="A3134">
        <v>29008076</v>
      </c>
      <c r="B3134" t="s">
        <v>7726</v>
      </c>
      <c r="C3134">
        <v>6.08</v>
      </c>
    </row>
    <row r="3135" spans="1:3" x14ac:dyDescent="0.25">
      <c r="A3135">
        <v>29008080</v>
      </c>
      <c r="B3135" t="s">
        <v>2343</v>
      </c>
      <c r="C3135">
        <v>30.9</v>
      </c>
    </row>
    <row r="3136" spans="1:3" x14ac:dyDescent="0.25">
      <c r="A3136">
        <v>29008555</v>
      </c>
      <c r="B3136" t="s">
        <v>2344</v>
      </c>
      <c r="C3136">
        <v>2.5</v>
      </c>
    </row>
    <row r="3137" spans="1:3" x14ac:dyDescent="0.25">
      <c r="A3137">
        <v>29008558</v>
      </c>
      <c r="B3137" t="s">
        <v>2345</v>
      </c>
      <c r="C3137">
        <v>2.0699999999999998</v>
      </c>
    </row>
    <row r="3138" spans="1:3" x14ac:dyDescent="0.25">
      <c r="A3138">
        <v>29008565</v>
      </c>
      <c r="B3138" t="s">
        <v>7727</v>
      </c>
      <c r="C3138">
        <v>4.26</v>
      </c>
    </row>
    <row r="3139" spans="1:3" x14ac:dyDescent="0.25">
      <c r="A3139">
        <v>29008566</v>
      </c>
      <c r="B3139" t="s">
        <v>7728</v>
      </c>
      <c r="C3139">
        <v>1.75</v>
      </c>
    </row>
    <row r="3140" spans="1:3" x14ac:dyDescent="0.25">
      <c r="A3140">
        <v>29008569</v>
      </c>
      <c r="B3140" t="s">
        <v>2346</v>
      </c>
      <c r="C3140">
        <v>0.64</v>
      </c>
    </row>
    <row r="3141" spans="1:3" x14ac:dyDescent="0.25">
      <c r="A3141">
        <v>29008570</v>
      </c>
      <c r="B3141" t="s">
        <v>2347</v>
      </c>
      <c r="C3141">
        <v>0.64</v>
      </c>
    </row>
    <row r="3142" spans="1:3" x14ac:dyDescent="0.25">
      <c r="A3142">
        <v>29066303</v>
      </c>
      <c r="B3142" t="s">
        <v>2348</v>
      </c>
      <c r="C3142">
        <v>557.12</v>
      </c>
    </row>
    <row r="3143" spans="1:3" x14ac:dyDescent="0.25">
      <c r="A3143">
        <v>29066307</v>
      </c>
      <c r="B3143" t="s">
        <v>2349</v>
      </c>
      <c r="C3143">
        <v>537</v>
      </c>
    </row>
    <row r="3144" spans="1:3" x14ac:dyDescent="0.25">
      <c r="A3144">
        <v>29067033</v>
      </c>
      <c r="B3144" t="s">
        <v>2350</v>
      </c>
      <c r="C3144">
        <v>592.64</v>
      </c>
    </row>
    <row r="3145" spans="1:3" x14ac:dyDescent="0.25">
      <c r="A3145">
        <v>29067037</v>
      </c>
      <c r="B3145" t="s">
        <v>2351</v>
      </c>
      <c r="C3145">
        <v>629.37</v>
      </c>
    </row>
    <row r="3146" spans="1:3" x14ac:dyDescent="0.25">
      <c r="A3146">
        <v>29067403</v>
      </c>
      <c r="B3146" t="s">
        <v>2352</v>
      </c>
      <c r="C3146">
        <v>619.92999999999995</v>
      </c>
    </row>
    <row r="3147" spans="1:3" x14ac:dyDescent="0.25">
      <c r="A3147">
        <v>29067407</v>
      </c>
      <c r="B3147" t="s">
        <v>2353</v>
      </c>
      <c r="C3147">
        <v>562.42999999999995</v>
      </c>
    </row>
    <row r="3148" spans="1:3" x14ac:dyDescent="0.25">
      <c r="A3148">
        <v>29067533</v>
      </c>
      <c r="B3148" t="s">
        <v>2354</v>
      </c>
      <c r="C3148">
        <v>650.6</v>
      </c>
    </row>
    <row r="3149" spans="1:3" x14ac:dyDescent="0.25">
      <c r="A3149">
        <v>29067537</v>
      </c>
      <c r="B3149" t="s">
        <v>2355</v>
      </c>
      <c r="C3149">
        <v>614.86</v>
      </c>
    </row>
    <row r="3150" spans="1:3" x14ac:dyDescent="0.25">
      <c r="A3150">
        <v>29068003</v>
      </c>
      <c r="B3150" t="s">
        <v>2356</v>
      </c>
      <c r="C3150">
        <v>701.7</v>
      </c>
    </row>
    <row r="3151" spans="1:3" x14ac:dyDescent="0.25">
      <c r="A3151">
        <v>29068007</v>
      </c>
      <c r="B3151" t="s">
        <v>2357</v>
      </c>
      <c r="C3151">
        <v>645.77</v>
      </c>
    </row>
    <row r="3152" spans="1:3" x14ac:dyDescent="0.25">
      <c r="A3152">
        <v>29068203</v>
      </c>
      <c r="B3152" t="s">
        <v>2358</v>
      </c>
      <c r="C3152">
        <v>784.41</v>
      </c>
    </row>
    <row r="3153" spans="1:3" x14ac:dyDescent="0.25">
      <c r="A3153">
        <v>29068207</v>
      </c>
      <c r="B3153" t="s">
        <v>2359</v>
      </c>
      <c r="C3153">
        <v>748.05</v>
      </c>
    </row>
    <row r="3154" spans="1:3" x14ac:dyDescent="0.25">
      <c r="A3154">
        <v>29069203</v>
      </c>
      <c r="B3154" t="s">
        <v>2360</v>
      </c>
      <c r="C3154">
        <v>969.15</v>
      </c>
    </row>
    <row r="3155" spans="1:3" x14ac:dyDescent="0.25">
      <c r="A3155">
        <v>29069207</v>
      </c>
      <c r="B3155" t="s">
        <v>2361</v>
      </c>
      <c r="C3155">
        <v>875.19</v>
      </c>
    </row>
    <row r="3156" spans="1:3" x14ac:dyDescent="0.25">
      <c r="A3156">
        <v>29093503</v>
      </c>
      <c r="B3156" t="s">
        <v>2362</v>
      </c>
      <c r="C3156">
        <v>334.38</v>
      </c>
    </row>
    <row r="3157" spans="1:3" x14ac:dyDescent="0.25">
      <c r="A3157">
        <v>29093507</v>
      </c>
      <c r="B3157" t="s">
        <v>2363</v>
      </c>
      <c r="C3157">
        <v>296.02</v>
      </c>
    </row>
    <row r="3158" spans="1:3" x14ac:dyDescent="0.25">
      <c r="A3158">
        <v>29094003</v>
      </c>
      <c r="B3158" t="s">
        <v>2364</v>
      </c>
      <c r="C3158">
        <v>405.42</v>
      </c>
    </row>
    <row r="3159" spans="1:3" x14ac:dyDescent="0.25">
      <c r="A3159">
        <v>29094007</v>
      </c>
      <c r="B3159" t="s">
        <v>2365</v>
      </c>
      <c r="C3159">
        <v>361.58</v>
      </c>
    </row>
    <row r="3160" spans="1:3" x14ac:dyDescent="0.25">
      <c r="A3160">
        <v>29094203</v>
      </c>
      <c r="B3160" t="s">
        <v>2366</v>
      </c>
      <c r="C3160">
        <v>435.48</v>
      </c>
    </row>
    <row r="3161" spans="1:3" x14ac:dyDescent="0.25">
      <c r="A3161">
        <v>29094207</v>
      </c>
      <c r="B3161" t="s">
        <v>2367</v>
      </c>
      <c r="C3161">
        <v>389.44</v>
      </c>
    </row>
    <row r="3162" spans="1:3" x14ac:dyDescent="0.25">
      <c r="A3162">
        <v>29094503</v>
      </c>
      <c r="B3162" t="s">
        <v>2368</v>
      </c>
      <c r="C3162">
        <v>482.3</v>
      </c>
    </row>
    <row r="3163" spans="1:3" x14ac:dyDescent="0.25">
      <c r="A3163">
        <v>29094507</v>
      </c>
      <c r="B3163" t="s">
        <v>2369</v>
      </c>
      <c r="C3163">
        <v>432.96</v>
      </c>
    </row>
    <row r="3164" spans="1:3" x14ac:dyDescent="0.25">
      <c r="A3164">
        <v>29095003</v>
      </c>
      <c r="B3164" t="s">
        <v>2370</v>
      </c>
      <c r="C3164">
        <v>564.98</v>
      </c>
    </row>
    <row r="3165" spans="1:3" x14ac:dyDescent="0.25">
      <c r="A3165">
        <v>29095007</v>
      </c>
      <c r="B3165" t="s">
        <v>2371</v>
      </c>
      <c r="C3165">
        <v>510.16</v>
      </c>
    </row>
    <row r="3166" spans="1:3" x14ac:dyDescent="0.25">
      <c r="A3166">
        <v>29095503</v>
      </c>
      <c r="B3166" t="s">
        <v>2372</v>
      </c>
      <c r="C3166">
        <v>653.47</v>
      </c>
    </row>
    <row r="3167" spans="1:3" x14ac:dyDescent="0.25">
      <c r="A3167">
        <v>29095507</v>
      </c>
      <c r="B3167" t="s">
        <v>2373</v>
      </c>
      <c r="C3167">
        <v>593.17999999999995</v>
      </c>
    </row>
    <row r="3168" spans="1:3" x14ac:dyDescent="0.25">
      <c r="A3168">
        <v>29096003</v>
      </c>
      <c r="B3168" t="s">
        <v>2374</v>
      </c>
      <c r="C3168">
        <v>747.79</v>
      </c>
    </row>
    <row r="3169" spans="1:3" x14ac:dyDescent="0.25">
      <c r="A3169">
        <v>29096007</v>
      </c>
      <c r="B3169" t="s">
        <v>2375</v>
      </c>
      <c r="C3169">
        <v>682.03</v>
      </c>
    </row>
    <row r="3170" spans="1:3" x14ac:dyDescent="0.25">
      <c r="A3170">
        <v>29097003</v>
      </c>
      <c r="B3170" t="s">
        <v>2376</v>
      </c>
      <c r="C3170">
        <v>953.89</v>
      </c>
    </row>
    <row r="3171" spans="1:3" x14ac:dyDescent="0.25">
      <c r="A3171">
        <v>29097007</v>
      </c>
      <c r="B3171" t="s">
        <v>2377</v>
      </c>
      <c r="C3171">
        <v>877.15</v>
      </c>
    </row>
    <row r="3172" spans="1:3" x14ac:dyDescent="0.25">
      <c r="A3172">
        <v>29104020</v>
      </c>
      <c r="B3172" t="s">
        <v>2378</v>
      </c>
      <c r="C3172">
        <v>1249.17</v>
      </c>
    </row>
    <row r="3173" spans="1:3" x14ac:dyDescent="0.25">
      <c r="A3173">
        <v>29104021</v>
      </c>
      <c r="B3173" t="s">
        <v>6716</v>
      </c>
      <c r="C3173">
        <v>1249.17</v>
      </c>
    </row>
    <row r="3174" spans="1:3" x14ac:dyDescent="0.25">
      <c r="A3174">
        <v>29104022</v>
      </c>
      <c r="B3174" t="s">
        <v>7729</v>
      </c>
      <c r="C3174">
        <v>1332.5</v>
      </c>
    </row>
    <row r="3175" spans="1:3" x14ac:dyDescent="0.25">
      <c r="A3175">
        <v>29104026</v>
      </c>
      <c r="B3175" t="s">
        <v>2379</v>
      </c>
      <c r="C3175">
        <v>1332.5</v>
      </c>
    </row>
    <row r="3176" spans="1:3" x14ac:dyDescent="0.25">
      <c r="A3176">
        <v>29104030</v>
      </c>
      <c r="B3176" t="s">
        <v>2380</v>
      </c>
      <c r="C3176">
        <v>1415.83</v>
      </c>
    </row>
    <row r="3177" spans="1:3" x14ac:dyDescent="0.25">
      <c r="A3177">
        <v>29104033</v>
      </c>
      <c r="B3177" t="s">
        <v>2381</v>
      </c>
      <c r="C3177">
        <v>1491.67</v>
      </c>
    </row>
    <row r="3178" spans="1:3" x14ac:dyDescent="0.25">
      <c r="A3178">
        <v>29104070</v>
      </c>
      <c r="B3178" t="s">
        <v>6654</v>
      </c>
      <c r="C3178">
        <v>72.099999999999994</v>
      </c>
    </row>
    <row r="3179" spans="1:3" x14ac:dyDescent="0.25">
      <c r="A3179">
        <v>29104071</v>
      </c>
      <c r="B3179" t="s">
        <v>6655</v>
      </c>
      <c r="C3179">
        <v>72.099999999999994</v>
      </c>
    </row>
    <row r="3180" spans="1:3" x14ac:dyDescent="0.25">
      <c r="A3180">
        <v>29104075</v>
      </c>
      <c r="B3180" t="s">
        <v>2382</v>
      </c>
      <c r="C3180">
        <v>49.5</v>
      </c>
    </row>
    <row r="3181" spans="1:3" x14ac:dyDescent="0.25">
      <c r="A3181">
        <v>29107583</v>
      </c>
      <c r="B3181" t="s">
        <v>2383</v>
      </c>
      <c r="C3181">
        <v>1748.6</v>
      </c>
    </row>
    <row r="3182" spans="1:3" x14ac:dyDescent="0.25">
      <c r="A3182">
        <v>29107584</v>
      </c>
      <c r="B3182" t="s">
        <v>2384</v>
      </c>
      <c r="C3182">
        <v>2491.67</v>
      </c>
    </row>
    <row r="3183" spans="1:3" x14ac:dyDescent="0.25">
      <c r="A3183">
        <v>29107594</v>
      </c>
      <c r="B3183" t="s">
        <v>2385</v>
      </c>
      <c r="C3183">
        <v>300</v>
      </c>
    </row>
    <row r="3184" spans="1:3" x14ac:dyDescent="0.25">
      <c r="A3184">
        <v>29108020</v>
      </c>
      <c r="B3184" t="s">
        <v>2386</v>
      </c>
      <c r="C3184">
        <v>998.33</v>
      </c>
    </row>
    <row r="3185" spans="1:3" x14ac:dyDescent="0.25">
      <c r="A3185">
        <v>29108025</v>
      </c>
      <c r="B3185" t="s">
        <v>2387</v>
      </c>
      <c r="C3185">
        <v>1498.33</v>
      </c>
    </row>
    <row r="3186" spans="1:3" x14ac:dyDescent="0.25">
      <c r="A3186">
        <v>29108026</v>
      </c>
      <c r="B3186" t="s">
        <v>2388</v>
      </c>
      <c r="C3186">
        <v>1490</v>
      </c>
    </row>
    <row r="3187" spans="1:3" x14ac:dyDescent="0.25">
      <c r="A3187">
        <v>29108030</v>
      </c>
      <c r="B3187" t="s">
        <v>2389</v>
      </c>
      <c r="C3187">
        <v>1870.83</v>
      </c>
    </row>
    <row r="3188" spans="1:3" x14ac:dyDescent="0.25">
      <c r="A3188">
        <v>29109020</v>
      </c>
      <c r="B3188" t="s">
        <v>2390</v>
      </c>
      <c r="C3188">
        <v>998.33</v>
      </c>
    </row>
    <row r="3189" spans="1:3" x14ac:dyDescent="0.25">
      <c r="A3189">
        <v>29109901</v>
      </c>
      <c r="B3189" t="s">
        <v>6532</v>
      </c>
      <c r="C3189">
        <v>149</v>
      </c>
    </row>
    <row r="3190" spans="1:3" x14ac:dyDescent="0.25">
      <c r="A3190">
        <v>29109902</v>
      </c>
      <c r="B3190" t="s">
        <v>6528</v>
      </c>
      <c r="C3190">
        <v>199</v>
      </c>
    </row>
    <row r="3191" spans="1:3" x14ac:dyDescent="0.25">
      <c r="A3191">
        <v>29109903</v>
      </c>
      <c r="B3191" t="s">
        <v>6529</v>
      </c>
      <c r="C3191">
        <v>299</v>
      </c>
    </row>
    <row r="3192" spans="1:3" x14ac:dyDescent="0.25">
      <c r="A3192">
        <v>29112150</v>
      </c>
      <c r="B3192" t="s">
        <v>6717</v>
      </c>
      <c r="C3192">
        <v>1825</v>
      </c>
    </row>
    <row r="3193" spans="1:3" x14ac:dyDescent="0.25">
      <c r="A3193">
        <v>29112180</v>
      </c>
      <c r="B3193" t="s">
        <v>2391</v>
      </c>
      <c r="C3193">
        <v>1999.17</v>
      </c>
    </row>
    <row r="3194" spans="1:3" x14ac:dyDescent="0.25">
      <c r="A3194">
        <v>29114000</v>
      </c>
      <c r="B3194" t="s">
        <v>2392</v>
      </c>
      <c r="C3194">
        <v>369.46</v>
      </c>
    </row>
    <row r="3195" spans="1:3" x14ac:dyDescent="0.25">
      <c r="A3195">
        <v>29114050</v>
      </c>
      <c r="B3195" t="s">
        <v>2393</v>
      </c>
      <c r="C3195">
        <v>473.2</v>
      </c>
    </row>
    <row r="3196" spans="1:3" x14ac:dyDescent="0.25">
      <c r="A3196">
        <v>29114075</v>
      </c>
      <c r="B3196" t="s">
        <v>2394</v>
      </c>
      <c r="C3196">
        <v>273</v>
      </c>
    </row>
    <row r="3197" spans="1:3" x14ac:dyDescent="0.25">
      <c r="A3197">
        <v>29114090</v>
      </c>
      <c r="B3197" t="s">
        <v>2395</v>
      </c>
      <c r="C3197">
        <v>470.47</v>
      </c>
    </row>
    <row r="3198" spans="1:3" x14ac:dyDescent="0.25">
      <c r="A3198">
        <v>29116050</v>
      </c>
      <c r="B3198" t="s">
        <v>2396</v>
      </c>
      <c r="C3198">
        <v>1658.33</v>
      </c>
    </row>
    <row r="3199" spans="1:3" x14ac:dyDescent="0.25">
      <c r="A3199">
        <v>29116062</v>
      </c>
      <c r="B3199" t="s">
        <v>2397</v>
      </c>
      <c r="C3199">
        <v>1741.67</v>
      </c>
    </row>
    <row r="3200" spans="1:3" x14ac:dyDescent="0.25">
      <c r="A3200">
        <v>29116065</v>
      </c>
      <c r="B3200" t="s">
        <v>2398</v>
      </c>
      <c r="C3200">
        <v>2634.32</v>
      </c>
    </row>
    <row r="3201" spans="1:3" x14ac:dyDescent="0.25">
      <c r="A3201">
        <v>29116067</v>
      </c>
      <c r="B3201" t="s">
        <v>2399</v>
      </c>
      <c r="C3201">
        <v>2634.32</v>
      </c>
    </row>
    <row r="3202" spans="1:3" x14ac:dyDescent="0.25">
      <c r="A3202">
        <v>29116068</v>
      </c>
      <c r="B3202" t="s">
        <v>2400</v>
      </c>
      <c r="C3202">
        <v>2634.32</v>
      </c>
    </row>
    <row r="3203" spans="1:3" x14ac:dyDescent="0.25">
      <c r="A3203">
        <v>29116069</v>
      </c>
      <c r="B3203" t="s">
        <v>2401</v>
      </c>
      <c r="C3203">
        <v>1854.32</v>
      </c>
    </row>
    <row r="3204" spans="1:3" x14ac:dyDescent="0.25">
      <c r="A3204">
        <v>29116072</v>
      </c>
      <c r="B3204" t="s">
        <v>2402</v>
      </c>
      <c r="C3204">
        <v>2132</v>
      </c>
    </row>
    <row r="3205" spans="1:3" x14ac:dyDescent="0.25">
      <c r="A3205">
        <v>29116073</v>
      </c>
      <c r="B3205" t="s">
        <v>2403</v>
      </c>
      <c r="C3205">
        <v>2576.08</v>
      </c>
    </row>
    <row r="3206" spans="1:3" x14ac:dyDescent="0.25">
      <c r="A3206">
        <v>29116075</v>
      </c>
      <c r="B3206" t="s">
        <v>2404</v>
      </c>
      <c r="C3206">
        <v>2915.2</v>
      </c>
    </row>
    <row r="3207" spans="1:3" x14ac:dyDescent="0.25">
      <c r="A3207">
        <v>29116077</v>
      </c>
      <c r="B3207" t="s">
        <v>2405</v>
      </c>
      <c r="C3207">
        <v>3826.16</v>
      </c>
    </row>
    <row r="3208" spans="1:3" x14ac:dyDescent="0.25">
      <c r="A3208">
        <v>29116080</v>
      </c>
      <c r="B3208" t="s">
        <v>2406</v>
      </c>
      <c r="C3208">
        <v>2868.32</v>
      </c>
    </row>
    <row r="3209" spans="1:3" x14ac:dyDescent="0.25">
      <c r="A3209">
        <v>29116081</v>
      </c>
      <c r="B3209" t="s">
        <v>2407</v>
      </c>
      <c r="C3209">
        <v>3826.16</v>
      </c>
    </row>
    <row r="3210" spans="1:3" x14ac:dyDescent="0.25">
      <c r="A3210">
        <v>29116084</v>
      </c>
      <c r="B3210" t="s">
        <v>2408</v>
      </c>
      <c r="C3210">
        <v>3126.24</v>
      </c>
    </row>
    <row r="3211" spans="1:3" x14ac:dyDescent="0.25">
      <c r="A3211">
        <v>29116086</v>
      </c>
      <c r="B3211" t="s">
        <v>2409</v>
      </c>
      <c r="C3211">
        <v>3126.24</v>
      </c>
    </row>
    <row r="3212" spans="1:3" x14ac:dyDescent="0.25">
      <c r="A3212">
        <v>29116095</v>
      </c>
      <c r="B3212" t="s">
        <v>2410</v>
      </c>
      <c r="C3212">
        <v>3593.2</v>
      </c>
    </row>
    <row r="3213" spans="1:3" x14ac:dyDescent="0.25">
      <c r="A3213">
        <v>29116112</v>
      </c>
      <c r="B3213" t="s">
        <v>2411</v>
      </c>
      <c r="C3213">
        <v>2732.08</v>
      </c>
    </row>
    <row r="3214" spans="1:3" x14ac:dyDescent="0.25">
      <c r="A3214">
        <v>29116114</v>
      </c>
      <c r="B3214" t="s">
        <v>2412</v>
      </c>
      <c r="C3214">
        <v>2732.08</v>
      </c>
    </row>
    <row r="3215" spans="1:3" x14ac:dyDescent="0.25">
      <c r="A3215">
        <v>29116116</v>
      </c>
      <c r="B3215" t="s">
        <v>2413</v>
      </c>
      <c r="C3215">
        <v>3782.48</v>
      </c>
    </row>
    <row r="3216" spans="1:3" x14ac:dyDescent="0.25">
      <c r="A3216">
        <v>29116118</v>
      </c>
      <c r="B3216" t="s">
        <v>2414</v>
      </c>
      <c r="C3216">
        <v>3782.48</v>
      </c>
    </row>
    <row r="3217" spans="1:3" x14ac:dyDescent="0.25">
      <c r="A3217">
        <v>29116128</v>
      </c>
      <c r="B3217" t="s">
        <v>2415</v>
      </c>
      <c r="C3217">
        <v>1927.12</v>
      </c>
    </row>
    <row r="3218" spans="1:3" x14ac:dyDescent="0.25">
      <c r="A3218">
        <v>29116130</v>
      </c>
      <c r="B3218" t="s">
        <v>2416</v>
      </c>
      <c r="C3218">
        <v>1927.12</v>
      </c>
    </row>
    <row r="3219" spans="1:3" x14ac:dyDescent="0.25">
      <c r="A3219">
        <v>29116200</v>
      </c>
      <c r="B3219" t="s">
        <v>2417</v>
      </c>
      <c r="C3219">
        <v>0</v>
      </c>
    </row>
    <row r="3220" spans="1:3" x14ac:dyDescent="0.25">
      <c r="A3220">
        <v>29116250</v>
      </c>
      <c r="B3220" t="s">
        <v>2418</v>
      </c>
      <c r="C3220">
        <v>0</v>
      </c>
    </row>
    <row r="3221" spans="1:3" x14ac:dyDescent="0.25">
      <c r="A3221">
        <v>29116300</v>
      </c>
      <c r="B3221" t="s">
        <v>2419</v>
      </c>
      <c r="C3221">
        <v>0</v>
      </c>
    </row>
    <row r="3222" spans="1:3" x14ac:dyDescent="0.25">
      <c r="A3222">
        <v>29116350</v>
      </c>
      <c r="B3222" t="s">
        <v>2420</v>
      </c>
      <c r="C3222">
        <v>0</v>
      </c>
    </row>
    <row r="3223" spans="1:3" x14ac:dyDescent="0.25">
      <c r="A3223">
        <v>29116400</v>
      </c>
      <c r="B3223" t="s">
        <v>2421</v>
      </c>
      <c r="C3223">
        <v>0</v>
      </c>
    </row>
    <row r="3224" spans="1:3" x14ac:dyDescent="0.25">
      <c r="A3224">
        <v>29116450</v>
      </c>
      <c r="B3224" t="s">
        <v>2422</v>
      </c>
      <c r="C3224">
        <v>160.16</v>
      </c>
    </row>
    <row r="3225" spans="1:3" x14ac:dyDescent="0.25">
      <c r="A3225">
        <v>29116500</v>
      </c>
      <c r="B3225" t="s">
        <v>2423</v>
      </c>
      <c r="C3225">
        <v>133.4</v>
      </c>
    </row>
    <row r="3226" spans="1:3" x14ac:dyDescent="0.25">
      <c r="A3226">
        <v>29125253</v>
      </c>
      <c r="B3226" t="s">
        <v>2424</v>
      </c>
      <c r="C3226">
        <v>529.05999999999995</v>
      </c>
    </row>
    <row r="3227" spans="1:3" x14ac:dyDescent="0.25">
      <c r="A3227">
        <v>29125257</v>
      </c>
      <c r="B3227" t="s">
        <v>2425</v>
      </c>
      <c r="C3227">
        <v>448.21</v>
      </c>
    </row>
    <row r="3228" spans="1:3" x14ac:dyDescent="0.25">
      <c r="A3228">
        <v>29125403</v>
      </c>
      <c r="B3228" t="s">
        <v>2426</v>
      </c>
      <c r="C3228">
        <v>494.93</v>
      </c>
    </row>
    <row r="3229" spans="1:3" x14ac:dyDescent="0.25">
      <c r="A3229">
        <v>29125407</v>
      </c>
      <c r="B3229" t="s">
        <v>2427</v>
      </c>
      <c r="C3229">
        <v>469.72</v>
      </c>
    </row>
    <row r="3230" spans="1:3" x14ac:dyDescent="0.25">
      <c r="A3230">
        <v>29126253</v>
      </c>
      <c r="B3230" t="s">
        <v>2428</v>
      </c>
      <c r="C3230">
        <v>652.48</v>
      </c>
    </row>
    <row r="3231" spans="1:3" x14ac:dyDescent="0.25">
      <c r="A3231">
        <v>29126257</v>
      </c>
      <c r="B3231" t="s">
        <v>2429</v>
      </c>
      <c r="C3231">
        <v>559.95000000000005</v>
      </c>
    </row>
    <row r="3232" spans="1:3" x14ac:dyDescent="0.25">
      <c r="A3232">
        <v>29126503</v>
      </c>
      <c r="B3232" t="s">
        <v>2430</v>
      </c>
      <c r="C3232">
        <v>738.63</v>
      </c>
    </row>
    <row r="3233" spans="1:3" x14ac:dyDescent="0.25">
      <c r="A3233">
        <v>29126507</v>
      </c>
      <c r="B3233" t="s">
        <v>2431</v>
      </c>
      <c r="C3233">
        <v>619.42999999999995</v>
      </c>
    </row>
    <row r="3234" spans="1:3" x14ac:dyDescent="0.25">
      <c r="A3234">
        <v>29127253</v>
      </c>
      <c r="B3234" t="s">
        <v>2432</v>
      </c>
      <c r="C3234">
        <v>841.9</v>
      </c>
    </row>
    <row r="3235" spans="1:3" x14ac:dyDescent="0.25">
      <c r="A3235">
        <v>29127257</v>
      </c>
      <c r="B3235" t="s">
        <v>2433</v>
      </c>
      <c r="C3235">
        <v>733.69</v>
      </c>
    </row>
    <row r="3236" spans="1:3" x14ac:dyDescent="0.25">
      <c r="A3236">
        <v>29127703</v>
      </c>
      <c r="B3236" t="s">
        <v>2434</v>
      </c>
      <c r="C3236">
        <v>887.61</v>
      </c>
    </row>
    <row r="3237" spans="1:3" x14ac:dyDescent="0.25">
      <c r="A3237">
        <v>29127707</v>
      </c>
      <c r="B3237" t="s">
        <v>2435</v>
      </c>
      <c r="C3237">
        <v>807.98</v>
      </c>
    </row>
    <row r="3238" spans="1:3" x14ac:dyDescent="0.25">
      <c r="A3238">
        <v>29128553</v>
      </c>
      <c r="B3238" t="s">
        <v>2436</v>
      </c>
      <c r="C3238">
        <v>1083.73</v>
      </c>
    </row>
    <row r="3239" spans="1:3" x14ac:dyDescent="0.25">
      <c r="A3239">
        <v>29128557</v>
      </c>
      <c r="B3239" t="s">
        <v>2437</v>
      </c>
      <c r="C3239">
        <v>950.59</v>
      </c>
    </row>
    <row r="3240" spans="1:3" x14ac:dyDescent="0.25">
      <c r="A3240">
        <v>29135000</v>
      </c>
      <c r="B3240" t="s">
        <v>2438</v>
      </c>
      <c r="C3240">
        <v>1624.17</v>
      </c>
    </row>
    <row r="3241" spans="1:3" x14ac:dyDescent="0.25">
      <c r="A3241">
        <v>29135001</v>
      </c>
      <c r="B3241" t="s">
        <v>2439</v>
      </c>
      <c r="C3241">
        <v>1832.5</v>
      </c>
    </row>
    <row r="3242" spans="1:3" x14ac:dyDescent="0.25">
      <c r="A3242">
        <v>29135002</v>
      </c>
      <c r="B3242" t="s">
        <v>2440</v>
      </c>
      <c r="C3242">
        <v>1832.5</v>
      </c>
    </row>
    <row r="3243" spans="1:3" x14ac:dyDescent="0.25">
      <c r="A3243">
        <v>29135012</v>
      </c>
      <c r="B3243" t="s">
        <v>6718</v>
      </c>
      <c r="C3243">
        <v>1550</v>
      </c>
    </row>
    <row r="3244" spans="1:3" x14ac:dyDescent="0.25">
      <c r="A3244">
        <v>29135013</v>
      </c>
      <c r="B3244" t="s">
        <v>6913</v>
      </c>
      <c r="C3244">
        <v>1550</v>
      </c>
    </row>
    <row r="3245" spans="1:3" x14ac:dyDescent="0.25">
      <c r="A3245">
        <v>29135090</v>
      </c>
      <c r="B3245" t="s">
        <v>6914</v>
      </c>
      <c r="C3245">
        <v>415.83</v>
      </c>
    </row>
    <row r="3246" spans="1:3" x14ac:dyDescent="0.25">
      <c r="A3246">
        <v>29136000</v>
      </c>
      <c r="B3246" t="s">
        <v>2441</v>
      </c>
      <c r="C3246">
        <v>1915.83</v>
      </c>
    </row>
    <row r="3247" spans="1:3" x14ac:dyDescent="0.25">
      <c r="A3247">
        <v>29136001</v>
      </c>
      <c r="B3247" t="s">
        <v>6719</v>
      </c>
      <c r="C3247">
        <v>1832.5</v>
      </c>
    </row>
    <row r="3248" spans="1:3" x14ac:dyDescent="0.25">
      <c r="A3248">
        <v>29136002</v>
      </c>
      <c r="B3248" t="s">
        <v>6915</v>
      </c>
      <c r="C3248">
        <v>1915.83</v>
      </c>
    </row>
    <row r="3249" spans="1:3" x14ac:dyDescent="0.25">
      <c r="A3249">
        <v>29136003</v>
      </c>
      <c r="B3249" t="s">
        <v>6916</v>
      </c>
      <c r="C3249">
        <v>1915.83</v>
      </c>
    </row>
    <row r="3250" spans="1:3" x14ac:dyDescent="0.25">
      <c r="A3250">
        <v>291385011</v>
      </c>
      <c r="B3250" t="s">
        <v>2442</v>
      </c>
      <c r="C3250">
        <v>1582.5</v>
      </c>
    </row>
    <row r="3251" spans="1:3" x14ac:dyDescent="0.25">
      <c r="A3251">
        <v>29251500</v>
      </c>
      <c r="B3251" t="s">
        <v>2443</v>
      </c>
      <c r="C3251">
        <v>9.4499999999999993</v>
      </c>
    </row>
    <row r="3252" spans="1:3" x14ac:dyDescent="0.25">
      <c r="A3252">
        <v>29251550</v>
      </c>
      <c r="B3252" t="s">
        <v>2444</v>
      </c>
      <c r="C3252">
        <v>7.5</v>
      </c>
    </row>
    <row r="3253" spans="1:3" x14ac:dyDescent="0.25">
      <c r="A3253">
        <v>30903000</v>
      </c>
      <c r="B3253" t="s">
        <v>2445</v>
      </c>
      <c r="C3253">
        <v>0</v>
      </c>
    </row>
    <row r="3254" spans="1:3" x14ac:dyDescent="0.25">
      <c r="A3254">
        <v>31001063</v>
      </c>
      <c r="B3254" t="s">
        <v>2446</v>
      </c>
      <c r="C3254">
        <v>9623.33</v>
      </c>
    </row>
    <row r="3255" spans="1:3" x14ac:dyDescent="0.25">
      <c r="A3255">
        <v>31001091</v>
      </c>
      <c r="B3255" t="s">
        <v>2447</v>
      </c>
      <c r="C3255">
        <v>3615.66</v>
      </c>
    </row>
    <row r="3256" spans="1:3" x14ac:dyDescent="0.25">
      <c r="A3256">
        <v>31001516</v>
      </c>
      <c r="B3256" t="s">
        <v>2448</v>
      </c>
      <c r="C3256">
        <v>0</v>
      </c>
    </row>
    <row r="3257" spans="1:3" x14ac:dyDescent="0.25">
      <c r="A3257">
        <v>31001812</v>
      </c>
      <c r="B3257" t="s">
        <v>2449</v>
      </c>
      <c r="C3257">
        <v>494</v>
      </c>
    </row>
    <row r="3258" spans="1:3" x14ac:dyDescent="0.25">
      <c r="A3258">
        <v>31001814</v>
      </c>
      <c r="B3258" t="s">
        <v>2450</v>
      </c>
      <c r="C3258">
        <v>0.32</v>
      </c>
    </row>
    <row r="3259" spans="1:3" x14ac:dyDescent="0.25">
      <c r="A3259">
        <v>31001836</v>
      </c>
      <c r="B3259" t="s">
        <v>2451</v>
      </c>
      <c r="C3259">
        <v>0</v>
      </c>
    </row>
    <row r="3260" spans="1:3" x14ac:dyDescent="0.25">
      <c r="A3260">
        <v>31001852</v>
      </c>
      <c r="B3260" t="s">
        <v>2452</v>
      </c>
      <c r="C3260">
        <v>926.97</v>
      </c>
    </row>
    <row r="3261" spans="1:3" x14ac:dyDescent="0.25">
      <c r="A3261">
        <v>31001900</v>
      </c>
      <c r="B3261" t="s">
        <v>2453</v>
      </c>
      <c r="C3261">
        <v>0</v>
      </c>
    </row>
    <row r="3262" spans="1:3" x14ac:dyDescent="0.25">
      <c r="A3262">
        <v>31001908</v>
      </c>
      <c r="B3262" t="s">
        <v>2454</v>
      </c>
      <c r="C3262">
        <v>0</v>
      </c>
    </row>
    <row r="3263" spans="1:3" x14ac:dyDescent="0.25">
      <c r="A3263">
        <v>31001910</v>
      </c>
      <c r="B3263" t="s">
        <v>2455</v>
      </c>
      <c r="C3263">
        <v>56.6</v>
      </c>
    </row>
    <row r="3264" spans="1:3" x14ac:dyDescent="0.25">
      <c r="A3264">
        <v>31001912</v>
      </c>
      <c r="B3264" t="s">
        <v>2456</v>
      </c>
      <c r="C3264">
        <v>525.5</v>
      </c>
    </row>
    <row r="3265" spans="1:3" x14ac:dyDescent="0.25">
      <c r="A3265">
        <v>31001913</v>
      </c>
      <c r="B3265" t="s">
        <v>2457</v>
      </c>
      <c r="C3265">
        <v>563</v>
      </c>
    </row>
    <row r="3266" spans="1:3" x14ac:dyDescent="0.25">
      <c r="A3266">
        <v>31001914</v>
      </c>
      <c r="B3266" t="s">
        <v>2458</v>
      </c>
      <c r="C3266">
        <v>559</v>
      </c>
    </row>
    <row r="3267" spans="1:3" x14ac:dyDescent="0.25">
      <c r="A3267">
        <v>31001915</v>
      </c>
      <c r="B3267" t="s">
        <v>2459</v>
      </c>
      <c r="C3267">
        <v>0.55000000000000004</v>
      </c>
    </row>
    <row r="3268" spans="1:3" x14ac:dyDescent="0.25">
      <c r="A3268">
        <v>31001918</v>
      </c>
      <c r="B3268" t="s">
        <v>2460</v>
      </c>
      <c r="C3268">
        <v>27.5</v>
      </c>
    </row>
    <row r="3269" spans="1:3" x14ac:dyDescent="0.25">
      <c r="A3269">
        <v>31001921</v>
      </c>
      <c r="B3269" t="s">
        <v>2461</v>
      </c>
      <c r="C3269">
        <v>0</v>
      </c>
    </row>
    <row r="3270" spans="1:3" x14ac:dyDescent="0.25">
      <c r="A3270">
        <v>31001922</v>
      </c>
      <c r="B3270" t="s">
        <v>2462</v>
      </c>
      <c r="C3270">
        <v>0</v>
      </c>
    </row>
    <row r="3271" spans="1:3" x14ac:dyDescent="0.25">
      <c r="A3271">
        <v>31001923</v>
      </c>
      <c r="B3271" t="s">
        <v>2463</v>
      </c>
      <c r="C3271">
        <v>0</v>
      </c>
    </row>
    <row r="3272" spans="1:3" x14ac:dyDescent="0.25">
      <c r="A3272">
        <v>31001924</v>
      </c>
      <c r="B3272" t="s">
        <v>2464</v>
      </c>
      <c r="C3272">
        <v>938</v>
      </c>
    </row>
    <row r="3273" spans="1:3" x14ac:dyDescent="0.25">
      <c r="A3273">
        <v>31001925</v>
      </c>
      <c r="B3273" t="s">
        <v>2465</v>
      </c>
      <c r="C3273">
        <v>0</v>
      </c>
    </row>
    <row r="3274" spans="1:3" x14ac:dyDescent="0.25">
      <c r="A3274">
        <v>31001933</v>
      </c>
      <c r="B3274" t="s">
        <v>2466</v>
      </c>
      <c r="C3274">
        <v>7.15</v>
      </c>
    </row>
    <row r="3275" spans="1:3" x14ac:dyDescent="0.25">
      <c r="A3275">
        <v>31001934</v>
      </c>
      <c r="B3275" t="s">
        <v>2467</v>
      </c>
      <c r="C3275">
        <v>0</v>
      </c>
    </row>
    <row r="3276" spans="1:3" x14ac:dyDescent="0.25">
      <c r="A3276">
        <v>31001935</v>
      </c>
      <c r="B3276" t="s">
        <v>2468</v>
      </c>
      <c r="C3276">
        <v>33</v>
      </c>
    </row>
    <row r="3277" spans="1:3" x14ac:dyDescent="0.25">
      <c r="A3277">
        <v>31001942</v>
      </c>
      <c r="B3277" t="s">
        <v>2469</v>
      </c>
      <c r="C3277">
        <v>50</v>
      </c>
    </row>
    <row r="3278" spans="1:3" x14ac:dyDescent="0.25">
      <c r="A3278">
        <v>31001944</v>
      </c>
      <c r="B3278" t="s">
        <v>2470</v>
      </c>
      <c r="C3278">
        <v>142.30000000000001</v>
      </c>
    </row>
    <row r="3279" spans="1:3" x14ac:dyDescent="0.25">
      <c r="A3279">
        <v>31001949</v>
      </c>
      <c r="B3279" t="s">
        <v>2471</v>
      </c>
      <c r="C3279">
        <v>34.5</v>
      </c>
    </row>
    <row r="3280" spans="1:3" x14ac:dyDescent="0.25">
      <c r="A3280">
        <v>31001952</v>
      </c>
      <c r="B3280" t="s">
        <v>2472</v>
      </c>
      <c r="C3280">
        <v>182.06</v>
      </c>
    </row>
    <row r="3281" spans="1:3" x14ac:dyDescent="0.25">
      <c r="A3281">
        <v>31001954</v>
      </c>
      <c r="B3281" t="s">
        <v>2473</v>
      </c>
      <c r="C3281">
        <v>486.54</v>
      </c>
    </row>
    <row r="3282" spans="1:3" x14ac:dyDescent="0.25">
      <c r="A3282">
        <v>31001955</v>
      </c>
      <c r="B3282" t="s">
        <v>2474</v>
      </c>
      <c r="C3282">
        <v>27</v>
      </c>
    </row>
    <row r="3283" spans="1:3" x14ac:dyDescent="0.25">
      <c r="A3283">
        <v>31001957</v>
      </c>
      <c r="B3283" t="s">
        <v>2475</v>
      </c>
      <c r="C3283">
        <v>946.05</v>
      </c>
    </row>
    <row r="3284" spans="1:3" x14ac:dyDescent="0.25">
      <c r="A3284">
        <v>31002014</v>
      </c>
      <c r="B3284" t="s">
        <v>2476</v>
      </c>
      <c r="C3284">
        <v>0.4</v>
      </c>
    </row>
    <row r="3285" spans="1:3" x14ac:dyDescent="0.25">
      <c r="A3285">
        <v>31002018</v>
      </c>
      <c r="B3285" t="s">
        <v>2477</v>
      </c>
      <c r="C3285">
        <v>20.67</v>
      </c>
    </row>
    <row r="3286" spans="1:3" x14ac:dyDescent="0.25">
      <c r="A3286">
        <v>31002040</v>
      </c>
      <c r="B3286" t="s">
        <v>2478</v>
      </c>
      <c r="C3286">
        <v>8494.42</v>
      </c>
    </row>
    <row r="3287" spans="1:3" x14ac:dyDescent="0.25">
      <c r="A3287">
        <v>31002041</v>
      </c>
      <c r="B3287" t="s">
        <v>2479</v>
      </c>
      <c r="C3287">
        <v>8887.3799999999992</v>
      </c>
    </row>
    <row r="3288" spans="1:3" x14ac:dyDescent="0.25">
      <c r="A3288">
        <v>31002042</v>
      </c>
      <c r="B3288" t="s">
        <v>2480</v>
      </c>
      <c r="C3288">
        <v>9811.56</v>
      </c>
    </row>
    <row r="3289" spans="1:3" x14ac:dyDescent="0.25">
      <c r="A3289">
        <v>31002043</v>
      </c>
      <c r="B3289" t="s">
        <v>2481</v>
      </c>
      <c r="C3289">
        <v>10153.59</v>
      </c>
    </row>
    <row r="3290" spans="1:3" x14ac:dyDescent="0.25">
      <c r="A3290">
        <v>31002044</v>
      </c>
      <c r="B3290" t="s">
        <v>2482</v>
      </c>
      <c r="C3290">
        <v>14615.49</v>
      </c>
    </row>
    <row r="3291" spans="1:3" x14ac:dyDescent="0.25">
      <c r="A3291">
        <v>31002045</v>
      </c>
      <c r="B3291" t="s">
        <v>2483</v>
      </c>
      <c r="C3291">
        <v>15332.49</v>
      </c>
    </row>
    <row r="3292" spans="1:3" x14ac:dyDescent="0.25">
      <c r="A3292">
        <v>31002046</v>
      </c>
      <c r="B3292" t="s">
        <v>2484</v>
      </c>
      <c r="C3292">
        <v>15855.01</v>
      </c>
    </row>
    <row r="3293" spans="1:3" x14ac:dyDescent="0.25">
      <c r="A3293">
        <v>31002055</v>
      </c>
      <c r="B3293" t="s">
        <v>2485</v>
      </c>
      <c r="C3293">
        <v>6302.76</v>
      </c>
    </row>
    <row r="3294" spans="1:3" x14ac:dyDescent="0.25">
      <c r="A3294">
        <v>31002091</v>
      </c>
      <c r="B3294" t="s">
        <v>2486</v>
      </c>
      <c r="C3294">
        <v>3883</v>
      </c>
    </row>
    <row r="3295" spans="1:3" x14ac:dyDescent="0.25">
      <c r="A3295">
        <v>31002092</v>
      </c>
      <c r="B3295" t="s">
        <v>2487</v>
      </c>
      <c r="C3295">
        <v>3912.2</v>
      </c>
    </row>
    <row r="3296" spans="1:3" x14ac:dyDescent="0.25">
      <c r="A3296">
        <v>31002093</v>
      </c>
      <c r="B3296" t="s">
        <v>2488</v>
      </c>
      <c r="C3296">
        <v>4889</v>
      </c>
    </row>
    <row r="3297" spans="1:3" x14ac:dyDescent="0.25">
      <c r="A3297">
        <v>31002094</v>
      </c>
      <c r="B3297" t="s">
        <v>2489</v>
      </c>
      <c r="C3297">
        <v>4917.87</v>
      </c>
    </row>
    <row r="3298" spans="1:3" x14ac:dyDescent="0.25">
      <c r="A3298">
        <v>31002095</v>
      </c>
      <c r="B3298" t="s">
        <v>2490</v>
      </c>
      <c r="C3298">
        <v>5246</v>
      </c>
    </row>
    <row r="3299" spans="1:3" x14ac:dyDescent="0.25">
      <c r="A3299">
        <v>31002096</v>
      </c>
      <c r="B3299" t="s">
        <v>2491</v>
      </c>
      <c r="C3299">
        <v>5759</v>
      </c>
    </row>
    <row r="3300" spans="1:3" x14ac:dyDescent="0.25">
      <c r="A3300">
        <v>31002097</v>
      </c>
      <c r="B3300" t="s">
        <v>2492</v>
      </c>
      <c r="C3300">
        <v>6028.48</v>
      </c>
    </row>
    <row r="3301" spans="1:3" x14ac:dyDescent="0.25">
      <c r="A3301">
        <v>31002098</v>
      </c>
      <c r="B3301" t="s">
        <v>2493</v>
      </c>
      <c r="C3301">
        <v>6216.1</v>
      </c>
    </row>
    <row r="3302" spans="1:3" x14ac:dyDescent="0.25">
      <c r="A3302">
        <v>31002099</v>
      </c>
      <c r="B3302" t="s">
        <v>2494</v>
      </c>
      <c r="C3302">
        <v>5790.78</v>
      </c>
    </row>
    <row r="3303" spans="1:3" x14ac:dyDescent="0.25">
      <c r="A3303">
        <v>31002100</v>
      </c>
      <c r="B3303" t="s">
        <v>2495</v>
      </c>
      <c r="C3303">
        <v>5992.71</v>
      </c>
    </row>
    <row r="3304" spans="1:3" x14ac:dyDescent="0.25">
      <c r="A3304">
        <v>31002101</v>
      </c>
      <c r="B3304" t="s">
        <v>2496</v>
      </c>
      <c r="C3304">
        <v>6386</v>
      </c>
    </row>
    <row r="3305" spans="1:3" x14ac:dyDescent="0.25">
      <c r="A3305">
        <v>31002102</v>
      </c>
      <c r="B3305" t="s">
        <v>2497</v>
      </c>
      <c r="C3305">
        <v>6758.3</v>
      </c>
    </row>
    <row r="3306" spans="1:3" x14ac:dyDescent="0.25">
      <c r="A3306">
        <v>31002103</v>
      </c>
      <c r="B3306" t="s">
        <v>2498</v>
      </c>
      <c r="C3306">
        <v>7262.33</v>
      </c>
    </row>
    <row r="3307" spans="1:3" x14ac:dyDescent="0.25">
      <c r="A3307">
        <v>31002104</v>
      </c>
      <c r="B3307" t="s">
        <v>2499</v>
      </c>
      <c r="C3307">
        <v>7480.16</v>
      </c>
    </row>
    <row r="3308" spans="1:3" x14ac:dyDescent="0.25">
      <c r="A3308">
        <v>31002106</v>
      </c>
      <c r="B3308" t="s">
        <v>2500</v>
      </c>
      <c r="C3308">
        <v>3594.99</v>
      </c>
    </row>
    <row r="3309" spans="1:3" x14ac:dyDescent="0.25">
      <c r="A3309">
        <v>31002107</v>
      </c>
      <c r="B3309" t="s">
        <v>2501</v>
      </c>
      <c r="C3309">
        <v>3711.86</v>
      </c>
    </row>
    <row r="3310" spans="1:3" x14ac:dyDescent="0.25">
      <c r="A3310">
        <v>31002108</v>
      </c>
      <c r="B3310" t="s">
        <v>2502</v>
      </c>
      <c r="C3310">
        <v>4074</v>
      </c>
    </row>
    <row r="3311" spans="1:3" x14ac:dyDescent="0.25">
      <c r="A3311">
        <v>31002109</v>
      </c>
      <c r="B3311" t="s">
        <v>2503</v>
      </c>
      <c r="C3311">
        <v>4859</v>
      </c>
    </row>
    <row r="3312" spans="1:3" x14ac:dyDescent="0.25">
      <c r="A3312">
        <v>31002110</v>
      </c>
      <c r="B3312" t="s">
        <v>2504</v>
      </c>
      <c r="C3312">
        <v>5018</v>
      </c>
    </row>
    <row r="3313" spans="1:3" x14ac:dyDescent="0.25">
      <c r="A3313">
        <v>31002111</v>
      </c>
      <c r="B3313" t="s">
        <v>2505</v>
      </c>
      <c r="C3313">
        <v>5336</v>
      </c>
    </row>
    <row r="3314" spans="1:3" x14ac:dyDescent="0.25">
      <c r="A3314">
        <v>31002112</v>
      </c>
      <c r="B3314" t="s">
        <v>2506</v>
      </c>
      <c r="C3314">
        <v>5882.2</v>
      </c>
    </row>
    <row r="3315" spans="1:3" x14ac:dyDescent="0.25">
      <c r="A3315">
        <v>31002113</v>
      </c>
      <c r="B3315" t="s">
        <v>2507</v>
      </c>
      <c r="C3315">
        <v>6047.56</v>
      </c>
    </row>
    <row r="3316" spans="1:3" x14ac:dyDescent="0.25">
      <c r="A3316">
        <v>31002114</v>
      </c>
      <c r="B3316" t="s">
        <v>2508</v>
      </c>
      <c r="C3316">
        <v>5758.98</v>
      </c>
    </row>
    <row r="3317" spans="1:3" x14ac:dyDescent="0.25">
      <c r="A3317">
        <v>31002115</v>
      </c>
      <c r="B3317" t="s">
        <v>2509</v>
      </c>
      <c r="C3317">
        <v>5937.06</v>
      </c>
    </row>
    <row r="3318" spans="1:3" x14ac:dyDescent="0.25">
      <c r="A3318">
        <v>31002116</v>
      </c>
      <c r="B3318" t="s">
        <v>2510</v>
      </c>
      <c r="C3318">
        <v>6313.89</v>
      </c>
    </row>
    <row r="3319" spans="1:3" x14ac:dyDescent="0.25">
      <c r="A3319">
        <v>31002117</v>
      </c>
      <c r="B3319" t="s">
        <v>2511</v>
      </c>
      <c r="C3319">
        <v>7129.56</v>
      </c>
    </row>
    <row r="3320" spans="1:3" x14ac:dyDescent="0.25">
      <c r="A3320">
        <v>31002118</v>
      </c>
      <c r="B3320" t="s">
        <v>2512</v>
      </c>
      <c r="C3320">
        <v>7328.31</v>
      </c>
    </row>
    <row r="3321" spans="1:3" x14ac:dyDescent="0.25">
      <c r="A3321">
        <v>31002119</v>
      </c>
      <c r="B3321" t="s">
        <v>2513</v>
      </c>
      <c r="C3321">
        <v>7634.38</v>
      </c>
    </row>
    <row r="3322" spans="1:3" x14ac:dyDescent="0.25">
      <c r="A3322">
        <v>31002120</v>
      </c>
      <c r="B3322" t="s">
        <v>2514</v>
      </c>
      <c r="C3322">
        <v>5952.16</v>
      </c>
    </row>
    <row r="3323" spans="1:3" x14ac:dyDescent="0.25">
      <c r="A3323">
        <v>31002121</v>
      </c>
      <c r="B3323" t="s">
        <v>2515</v>
      </c>
      <c r="C3323">
        <v>6073</v>
      </c>
    </row>
    <row r="3324" spans="1:3" x14ac:dyDescent="0.25">
      <c r="A3324">
        <v>31002122</v>
      </c>
      <c r="B3324" t="s">
        <v>2516</v>
      </c>
      <c r="C3324">
        <v>6212.13</v>
      </c>
    </row>
    <row r="3325" spans="1:3" x14ac:dyDescent="0.25">
      <c r="A3325">
        <v>31002123</v>
      </c>
      <c r="B3325" t="s">
        <v>2517</v>
      </c>
      <c r="C3325">
        <v>7870.5</v>
      </c>
    </row>
    <row r="3326" spans="1:3" x14ac:dyDescent="0.25">
      <c r="A3326">
        <v>31002124</v>
      </c>
      <c r="B3326" t="s">
        <v>2518</v>
      </c>
      <c r="C3326">
        <v>8029.5</v>
      </c>
    </row>
    <row r="3327" spans="1:3" x14ac:dyDescent="0.25">
      <c r="A3327">
        <v>31002125</v>
      </c>
      <c r="B3327" t="s">
        <v>2519</v>
      </c>
      <c r="C3327">
        <v>8195.66</v>
      </c>
    </row>
    <row r="3328" spans="1:3" x14ac:dyDescent="0.25">
      <c r="A3328">
        <v>31002126</v>
      </c>
      <c r="B3328" t="s">
        <v>2520</v>
      </c>
      <c r="C3328">
        <v>9044.7199999999993</v>
      </c>
    </row>
    <row r="3329" spans="1:3" x14ac:dyDescent="0.25">
      <c r="A3329">
        <v>31002127</v>
      </c>
      <c r="B3329" t="s">
        <v>2521</v>
      </c>
      <c r="C3329">
        <v>9276.86</v>
      </c>
    </row>
    <row r="3330" spans="1:3" x14ac:dyDescent="0.25">
      <c r="A3330">
        <v>31002128</v>
      </c>
      <c r="B3330" t="s">
        <v>2522</v>
      </c>
      <c r="C3330">
        <v>9699</v>
      </c>
    </row>
    <row r="3331" spans="1:3" x14ac:dyDescent="0.25">
      <c r="A3331">
        <v>31002129</v>
      </c>
      <c r="B3331" t="s">
        <v>2523</v>
      </c>
      <c r="C3331">
        <v>9889.01</v>
      </c>
    </row>
    <row r="3332" spans="1:3" x14ac:dyDescent="0.25">
      <c r="A3332">
        <v>31002130</v>
      </c>
      <c r="B3332" t="s">
        <v>2524</v>
      </c>
      <c r="C3332">
        <v>10087.76</v>
      </c>
    </row>
    <row r="3333" spans="1:3" x14ac:dyDescent="0.25">
      <c r="A3333">
        <v>31002131</v>
      </c>
      <c r="B3333" t="s">
        <v>2525</v>
      </c>
      <c r="C3333">
        <v>11087.86</v>
      </c>
    </row>
    <row r="3334" spans="1:3" x14ac:dyDescent="0.25">
      <c r="A3334">
        <v>31002132</v>
      </c>
      <c r="B3334" t="s">
        <v>2526</v>
      </c>
      <c r="C3334">
        <v>11369.3</v>
      </c>
    </row>
    <row r="3335" spans="1:3" x14ac:dyDescent="0.25">
      <c r="A3335">
        <v>31002134</v>
      </c>
      <c r="B3335" t="s">
        <v>2527</v>
      </c>
      <c r="C3335">
        <v>6287.92</v>
      </c>
    </row>
    <row r="3336" spans="1:3" x14ac:dyDescent="0.25">
      <c r="A3336">
        <v>31002135</v>
      </c>
      <c r="B3336" t="s">
        <v>2528</v>
      </c>
      <c r="C3336">
        <v>5676.3</v>
      </c>
    </row>
    <row r="3337" spans="1:3" x14ac:dyDescent="0.25">
      <c r="A3337">
        <v>31002136</v>
      </c>
      <c r="B3337" t="s">
        <v>2529</v>
      </c>
      <c r="C3337">
        <v>5714.46</v>
      </c>
    </row>
    <row r="3338" spans="1:3" x14ac:dyDescent="0.25">
      <c r="A3338">
        <v>31002137</v>
      </c>
      <c r="B3338" t="s">
        <v>2530</v>
      </c>
      <c r="C3338">
        <v>8237.41</v>
      </c>
    </row>
    <row r="3339" spans="1:3" x14ac:dyDescent="0.25">
      <c r="A3339">
        <v>31002138</v>
      </c>
      <c r="B3339" t="s">
        <v>2531</v>
      </c>
      <c r="C3339">
        <v>7024.62</v>
      </c>
    </row>
    <row r="3340" spans="1:3" x14ac:dyDescent="0.25">
      <c r="A3340">
        <v>31002139</v>
      </c>
      <c r="B3340" t="s">
        <v>2532</v>
      </c>
      <c r="C3340">
        <v>7247.22</v>
      </c>
    </row>
    <row r="3341" spans="1:3" x14ac:dyDescent="0.25">
      <c r="A3341">
        <v>31002140</v>
      </c>
      <c r="B3341" t="s">
        <v>2533</v>
      </c>
      <c r="C3341">
        <v>7997.7</v>
      </c>
    </row>
    <row r="3342" spans="1:3" x14ac:dyDescent="0.25">
      <c r="A3342">
        <v>31002141</v>
      </c>
      <c r="B3342" t="s">
        <v>2534</v>
      </c>
      <c r="C3342">
        <v>8388.0400000000009</v>
      </c>
    </row>
    <row r="3343" spans="1:3" x14ac:dyDescent="0.25">
      <c r="A3343">
        <v>31002142</v>
      </c>
      <c r="B3343" t="s">
        <v>2535</v>
      </c>
      <c r="C3343">
        <v>8567.7199999999993</v>
      </c>
    </row>
    <row r="3344" spans="1:3" x14ac:dyDescent="0.25">
      <c r="A3344">
        <v>31002143</v>
      </c>
      <c r="B3344" t="s">
        <v>2536</v>
      </c>
      <c r="C3344">
        <v>8928.64</v>
      </c>
    </row>
    <row r="3345" spans="1:3" x14ac:dyDescent="0.25">
      <c r="A3345">
        <v>31002144</v>
      </c>
      <c r="B3345" t="s">
        <v>2537</v>
      </c>
      <c r="C3345">
        <v>10103</v>
      </c>
    </row>
    <row r="3346" spans="1:3" x14ac:dyDescent="0.25">
      <c r="A3346">
        <v>31002145</v>
      </c>
      <c r="B3346" t="s">
        <v>2538</v>
      </c>
      <c r="C3346">
        <v>10281.74</v>
      </c>
    </row>
    <row r="3347" spans="1:3" x14ac:dyDescent="0.25">
      <c r="A3347">
        <v>31002146</v>
      </c>
      <c r="B3347" t="s">
        <v>2539</v>
      </c>
      <c r="C3347">
        <v>10484.459999999999</v>
      </c>
    </row>
    <row r="3348" spans="1:3" x14ac:dyDescent="0.25">
      <c r="A3348">
        <v>31002233</v>
      </c>
      <c r="B3348" t="s">
        <v>2540</v>
      </c>
      <c r="C3348">
        <v>11570.43</v>
      </c>
    </row>
    <row r="3349" spans="1:3" x14ac:dyDescent="0.25">
      <c r="A3349">
        <v>31002234</v>
      </c>
      <c r="B3349" t="s">
        <v>2541</v>
      </c>
      <c r="C3349">
        <v>16997</v>
      </c>
    </row>
    <row r="3350" spans="1:3" x14ac:dyDescent="0.25">
      <c r="A3350">
        <v>31002327</v>
      </c>
      <c r="B3350" t="s">
        <v>2542</v>
      </c>
      <c r="C3350">
        <v>9445.4</v>
      </c>
    </row>
    <row r="3351" spans="1:3" x14ac:dyDescent="0.25">
      <c r="A3351">
        <v>31002328</v>
      </c>
      <c r="B3351" t="s">
        <v>2543</v>
      </c>
      <c r="C3351">
        <v>13627.1</v>
      </c>
    </row>
    <row r="3352" spans="1:3" x14ac:dyDescent="0.25">
      <c r="A3352">
        <v>31002420</v>
      </c>
      <c r="B3352" t="s">
        <v>2544</v>
      </c>
      <c r="C3352">
        <v>6513</v>
      </c>
    </row>
    <row r="3353" spans="1:3" x14ac:dyDescent="0.25">
      <c r="A3353">
        <v>31002421</v>
      </c>
      <c r="B3353" t="s">
        <v>2545</v>
      </c>
      <c r="C3353">
        <v>6806.33</v>
      </c>
    </row>
    <row r="3354" spans="1:3" x14ac:dyDescent="0.25">
      <c r="A3354">
        <v>31002422</v>
      </c>
      <c r="B3354" t="s">
        <v>2546</v>
      </c>
      <c r="C3354">
        <v>7569.61</v>
      </c>
    </row>
    <row r="3355" spans="1:3" x14ac:dyDescent="0.25">
      <c r="A3355">
        <v>31002423</v>
      </c>
      <c r="B3355" t="s">
        <v>2547</v>
      </c>
      <c r="C3355">
        <v>7871.95</v>
      </c>
    </row>
    <row r="3356" spans="1:3" x14ac:dyDescent="0.25">
      <c r="A3356">
        <v>31002424</v>
      </c>
      <c r="B3356" t="s">
        <v>2548</v>
      </c>
      <c r="C3356">
        <v>11954.64</v>
      </c>
    </row>
    <row r="3357" spans="1:3" x14ac:dyDescent="0.25">
      <c r="A3357">
        <v>31002425</v>
      </c>
      <c r="B3357" t="s">
        <v>2549</v>
      </c>
      <c r="C3357">
        <v>12481.06</v>
      </c>
    </row>
    <row r="3358" spans="1:3" x14ac:dyDescent="0.25">
      <c r="A3358">
        <v>31002426</v>
      </c>
      <c r="B3358" t="s">
        <v>2550</v>
      </c>
      <c r="C3358">
        <v>12923.13</v>
      </c>
    </row>
    <row r="3359" spans="1:3" x14ac:dyDescent="0.25">
      <c r="A3359">
        <v>31002456</v>
      </c>
      <c r="B3359" t="s">
        <v>2551</v>
      </c>
      <c r="C3359">
        <v>34</v>
      </c>
    </row>
    <row r="3360" spans="1:3" x14ac:dyDescent="0.25">
      <c r="A3360">
        <v>31002500</v>
      </c>
      <c r="B3360" t="s">
        <v>2552</v>
      </c>
      <c r="C3360">
        <v>37.36</v>
      </c>
    </row>
    <row r="3361" spans="1:3" x14ac:dyDescent="0.25">
      <c r="A3361">
        <v>31002523</v>
      </c>
      <c r="B3361" t="s">
        <v>2553</v>
      </c>
      <c r="C3361">
        <v>23</v>
      </c>
    </row>
    <row r="3362" spans="1:3" x14ac:dyDescent="0.25">
      <c r="A3362">
        <v>31002542</v>
      </c>
      <c r="B3362" t="s">
        <v>2554</v>
      </c>
      <c r="C3362">
        <v>0.46</v>
      </c>
    </row>
    <row r="3363" spans="1:3" x14ac:dyDescent="0.25">
      <c r="A3363">
        <v>31002543</v>
      </c>
      <c r="B3363" t="s">
        <v>6917</v>
      </c>
      <c r="C3363">
        <v>6.42</v>
      </c>
    </row>
    <row r="3364" spans="1:3" x14ac:dyDescent="0.25">
      <c r="A3364">
        <v>31002545</v>
      </c>
      <c r="B3364" t="s">
        <v>2555</v>
      </c>
      <c r="C3364">
        <v>3</v>
      </c>
    </row>
    <row r="3365" spans="1:3" x14ac:dyDescent="0.25">
      <c r="A3365">
        <v>31002550</v>
      </c>
      <c r="B3365" t="s">
        <v>2556</v>
      </c>
      <c r="C3365">
        <v>40</v>
      </c>
    </row>
    <row r="3366" spans="1:3" x14ac:dyDescent="0.25">
      <c r="A3366">
        <v>31002551</v>
      </c>
      <c r="B3366" t="s">
        <v>2557</v>
      </c>
      <c r="C3366">
        <v>5.41</v>
      </c>
    </row>
    <row r="3367" spans="1:3" x14ac:dyDescent="0.25">
      <c r="A3367">
        <v>31002552</v>
      </c>
      <c r="B3367" t="s">
        <v>2558</v>
      </c>
      <c r="C3367">
        <v>34</v>
      </c>
    </row>
    <row r="3368" spans="1:3" x14ac:dyDescent="0.25">
      <c r="A3368">
        <v>31002554</v>
      </c>
      <c r="B3368" t="s">
        <v>2559</v>
      </c>
      <c r="C3368">
        <v>47.02</v>
      </c>
    </row>
    <row r="3369" spans="1:3" x14ac:dyDescent="0.25">
      <c r="A3369">
        <v>31002555</v>
      </c>
      <c r="B3369" t="s">
        <v>2560</v>
      </c>
      <c r="C3369">
        <v>20.75</v>
      </c>
    </row>
    <row r="3370" spans="1:3" x14ac:dyDescent="0.25">
      <c r="A3370">
        <v>31002556</v>
      </c>
      <c r="B3370" t="s">
        <v>2561</v>
      </c>
      <c r="C3370">
        <v>12</v>
      </c>
    </row>
    <row r="3371" spans="1:3" x14ac:dyDescent="0.25">
      <c r="A3371">
        <v>31002557</v>
      </c>
      <c r="B3371" t="s">
        <v>2562</v>
      </c>
      <c r="C3371">
        <v>10</v>
      </c>
    </row>
    <row r="3372" spans="1:3" x14ac:dyDescent="0.25">
      <c r="A3372">
        <v>31002558</v>
      </c>
      <c r="B3372" t="s">
        <v>2563</v>
      </c>
      <c r="C3372">
        <v>1.57</v>
      </c>
    </row>
    <row r="3373" spans="1:3" x14ac:dyDescent="0.25">
      <c r="A3373">
        <v>31002559</v>
      </c>
      <c r="B3373" t="s">
        <v>6918</v>
      </c>
      <c r="C3373">
        <v>28</v>
      </c>
    </row>
    <row r="3374" spans="1:3" x14ac:dyDescent="0.25">
      <c r="A3374">
        <v>31002560</v>
      </c>
      <c r="B3374" t="s">
        <v>2564</v>
      </c>
      <c r="C3374">
        <v>75</v>
      </c>
    </row>
    <row r="3375" spans="1:3" x14ac:dyDescent="0.25">
      <c r="A3375">
        <v>31002562</v>
      </c>
      <c r="B3375" t="s">
        <v>2565</v>
      </c>
      <c r="C3375">
        <v>1.38</v>
      </c>
    </row>
    <row r="3376" spans="1:3" x14ac:dyDescent="0.25">
      <c r="A3376">
        <v>31002563</v>
      </c>
      <c r="B3376" t="s">
        <v>6919</v>
      </c>
      <c r="C3376">
        <v>18</v>
      </c>
    </row>
    <row r="3377" spans="1:3" x14ac:dyDescent="0.25">
      <c r="A3377">
        <v>31002565</v>
      </c>
      <c r="B3377" t="s">
        <v>2566</v>
      </c>
      <c r="C3377">
        <v>24.17</v>
      </c>
    </row>
    <row r="3378" spans="1:3" x14ac:dyDescent="0.25">
      <c r="A3378">
        <v>31002566</v>
      </c>
      <c r="B3378" t="s">
        <v>6920</v>
      </c>
      <c r="C3378">
        <v>1.33</v>
      </c>
    </row>
    <row r="3379" spans="1:3" x14ac:dyDescent="0.25">
      <c r="A3379">
        <v>31002567</v>
      </c>
      <c r="B3379" t="s">
        <v>6921</v>
      </c>
      <c r="C3379">
        <v>0.33</v>
      </c>
    </row>
    <row r="3380" spans="1:3" x14ac:dyDescent="0.25">
      <c r="A3380">
        <v>31002568</v>
      </c>
      <c r="B3380" t="s">
        <v>2567</v>
      </c>
      <c r="C3380">
        <v>2.0699999999999998</v>
      </c>
    </row>
    <row r="3381" spans="1:3" x14ac:dyDescent="0.25">
      <c r="A3381">
        <v>31002569</v>
      </c>
      <c r="B3381" t="s">
        <v>2568</v>
      </c>
      <c r="C3381">
        <v>8.24</v>
      </c>
    </row>
    <row r="3382" spans="1:3" x14ac:dyDescent="0.25">
      <c r="A3382">
        <v>31002575</v>
      </c>
      <c r="B3382" t="s">
        <v>2569</v>
      </c>
      <c r="C3382">
        <v>4.17</v>
      </c>
    </row>
    <row r="3383" spans="1:3" x14ac:dyDescent="0.25">
      <c r="A3383">
        <v>31002576</v>
      </c>
      <c r="B3383" t="s">
        <v>2570</v>
      </c>
      <c r="C3383">
        <v>24.92</v>
      </c>
    </row>
    <row r="3384" spans="1:3" x14ac:dyDescent="0.25">
      <c r="A3384">
        <v>31002577</v>
      </c>
      <c r="B3384" t="s">
        <v>2571</v>
      </c>
      <c r="C3384">
        <v>12</v>
      </c>
    </row>
    <row r="3385" spans="1:3" x14ac:dyDescent="0.25">
      <c r="A3385">
        <v>31002579</v>
      </c>
      <c r="B3385" t="s">
        <v>2572</v>
      </c>
      <c r="C3385">
        <v>3.75</v>
      </c>
    </row>
    <row r="3386" spans="1:3" x14ac:dyDescent="0.25">
      <c r="A3386">
        <v>31002588</v>
      </c>
      <c r="B3386" t="s">
        <v>2573</v>
      </c>
      <c r="C3386">
        <v>40.83</v>
      </c>
    </row>
    <row r="3387" spans="1:3" x14ac:dyDescent="0.25">
      <c r="A3387">
        <v>31002589</v>
      </c>
      <c r="B3387" t="s">
        <v>2574</v>
      </c>
      <c r="C3387">
        <v>6.67</v>
      </c>
    </row>
    <row r="3388" spans="1:3" x14ac:dyDescent="0.25">
      <c r="A3388">
        <v>31002590</v>
      </c>
      <c r="B3388" t="s">
        <v>2575</v>
      </c>
      <c r="C3388">
        <v>3.09</v>
      </c>
    </row>
    <row r="3389" spans="1:3" x14ac:dyDescent="0.25">
      <c r="A3389">
        <v>31002593</v>
      </c>
      <c r="B3389" t="s">
        <v>2576</v>
      </c>
      <c r="C3389">
        <v>4</v>
      </c>
    </row>
    <row r="3390" spans="1:3" x14ac:dyDescent="0.25">
      <c r="A3390">
        <v>31002595</v>
      </c>
      <c r="B3390" t="s">
        <v>2577</v>
      </c>
      <c r="C3390">
        <v>23.3</v>
      </c>
    </row>
    <row r="3391" spans="1:3" x14ac:dyDescent="0.25">
      <c r="A3391">
        <v>31002598</v>
      </c>
      <c r="B3391" t="s">
        <v>2578</v>
      </c>
      <c r="C3391">
        <v>24</v>
      </c>
    </row>
    <row r="3392" spans="1:3" x14ac:dyDescent="0.25">
      <c r="A3392">
        <v>31002650</v>
      </c>
      <c r="B3392" t="s">
        <v>2579</v>
      </c>
      <c r="C3392">
        <v>51.5</v>
      </c>
    </row>
    <row r="3393" spans="1:3" x14ac:dyDescent="0.25">
      <c r="A3393">
        <v>31002655</v>
      </c>
      <c r="B3393" t="s">
        <v>2580</v>
      </c>
      <c r="C3393">
        <v>36</v>
      </c>
    </row>
    <row r="3394" spans="1:3" x14ac:dyDescent="0.25">
      <c r="A3394">
        <v>31002658</v>
      </c>
      <c r="B3394" t="s">
        <v>2581</v>
      </c>
      <c r="C3394">
        <v>32.92</v>
      </c>
    </row>
    <row r="3395" spans="1:3" x14ac:dyDescent="0.25">
      <c r="A3395">
        <v>31002659</v>
      </c>
      <c r="B3395" t="s">
        <v>6922</v>
      </c>
      <c r="C3395">
        <v>3.17</v>
      </c>
    </row>
    <row r="3396" spans="1:3" x14ac:dyDescent="0.25">
      <c r="A3396">
        <v>31002660</v>
      </c>
      <c r="B3396" t="s">
        <v>6923</v>
      </c>
      <c r="C3396">
        <v>4.83</v>
      </c>
    </row>
    <row r="3397" spans="1:3" x14ac:dyDescent="0.25">
      <c r="A3397">
        <v>31002661</v>
      </c>
      <c r="B3397" t="s">
        <v>6924</v>
      </c>
      <c r="C3397">
        <v>22.42</v>
      </c>
    </row>
    <row r="3398" spans="1:3" x14ac:dyDescent="0.25">
      <c r="A3398">
        <v>31002662</v>
      </c>
      <c r="B3398" t="s">
        <v>2582</v>
      </c>
      <c r="C3398">
        <v>8</v>
      </c>
    </row>
    <row r="3399" spans="1:3" x14ac:dyDescent="0.25">
      <c r="A3399">
        <v>31002663</v>
      </c>
      <c r="B3399" t="s">
        <v>6925</v>
      </c>
      <c r="C3399">
        <v>17.579999999999998</v>
      </c>
    </row>
    <row r="3400" spans="1:3" x14ac:dyDescent="0.25">
      <c r="A3400">
        <v>31002664</v>
      </c>
      <c r="B3400" t="s">
        <v>6926</v>
      </c>
      <c r="C3400">
        <v>3.17</v>
      </c>
    </row>
    <row r="3401" spans="1:3" x14ac:dyDescent="0.25">
      <c r="A3401">
        <v>31002665</v>
      </c>
      <c r="B3401" t="s">
        <v>6927</v>
      </c>
      <c r="C3401">
        <v>16</v>
      </c>
    </row>
    <row r="3402" spans="1:3" x14ac:dyDescent="0.25">
      <c r="A3402">
        <v>31002666</v>
      </c>
      <c r="B3402" t="s">
        <v>6928</v>
      </c>
      <c r="C3402">
        <v>4.83</v>
      </c>
    </row>
    <row r="3403" spans="1:3" x14ac:dyDescent="0.25">
      <c r="A3403">
        <v>31002667</v>
      </c>
      <c r="B3403" t="s">
        <v>6929</v>
      </c>
      <c r="C3403">
        <v>25.58</v>
      </c>
    </row>
    <row r="3404" spans="1:3" x14ac:dyDescent="0.25">
      <c r="A3404">
        <v>31002668</v>
      </c>
      <c r="B3404" t="s">
        <v>6930</v>
      </c>
      <c r="C3404">
        <v>24</v>
      </c>
    </row>
    <row r="3405" spans="1:3" x14ac:dyDescent="0.25">
      <c r="A3405">
        <v>31002669</v>
      </c>
      <c r="B3405" t="s">
        <v>6931</v>
      </c>
      <c r="C3405">
        <v>4.83</v>
      </c>
    </row>
    <row r="3406" spans="1:3" x14ac:dyDescent="0.25">
      <c r="A3406">
        <v>31002670</v>
      </c>
      <c r="B3406" t="s">
        <v>6932</v>
      </c>
      <c r="C3406">
        <v>6.42</v>
      </c>
    </row>
    <row r="3407" spans="1:3" x14ac:dyDescent="0.25">
      <c r="A3407">
        <v>31002671</v>
      </c>
      <c r="B3407" t="s">
        <v>6933</v>
      </c>
      <c r="C3407">
        <v>6.42</v>
      </c>
    </row>
    <row r="3408" spans="1:3" x14ac:dyDescent="0.25">
      <c r="A3408">
        <v>31002672</v>
      </c>
      <c r="B3408" t="s">
        <v>6934</v>
      </c>
      <c r="C3408">
        <v>8</v>
      </c>
    </row>
    <row r="3409" spans="1:3" x14ac:dyDescent="0.25">
      <c r="A3409">
        <v>31002673</v>
      </c>
      <c r="B3409" t="s">
        <v>6935</v>
      </c>
      <c r="C3409">
        <v>3.17</v>
      </c>
    </row>
    <row r="3410" spans="1:3" x14ac:dyDescent="0.25">
      <c r="A3410">
        <v>31002674</v>
      </c>
      <c r="B3410" t="s">
        <v>6936</v>
      </c>
      <c r="C3410">
        <v>75.17</v>
      </c>
    </row>
    <row r="3411" spans="1:3" x14ac:dyDescent="0.25">
      <c r="A3411">
        <v>31002675</v>
      </c>
      <c r="B3411" t="s">
        <v>6937</v>
      </c>
      <c r="C3411">
        <v>22.42</v>
      </c>
    </row>
    <row r="3412" spans="1:3" x14ac:dyDescent="0.25">
      <c r="A3412">
        <v>31002676</v>
      </c>
      <c r="B3412" t="s">
        <v>6938</v>
      </c>
      <c r="C3412">
        <v>9.58</v>
      </c>
    </row>
    <row r="3413" spans="1:3" x14ac:dyDescent="0.25">
      <c r="A3413">
        <v>31002677</v>
      </c>
      <c r="B3413" t="s">
        <v>6939</v>
      </c>
      <c r="C3413">
        <v>9.58</v>
      </c>
    </row>
    <row r="3414" spans="1:3" x14ac:dyDescent="0.25">
      <c r="A3414">
        <v>31002678</v>
      </c>
      <c r="B3414" t="s">
        <v>6940</v>
      </c>
      <c r="C3414">
        <v>22.42</v>
      </c>
    </row>
    <row r="3415" spans="1:3" x14ac:dyDescent="0.25">
      <c r="A3415">
        <v>31002679</v>
      </c>
      <c r="B3415" t="s">
        <v>6941</v>
      </c>
      <c r="C3415">
        <v>24</v>
      </c>
    </row>
    <row r="3416" spans="1:3" x14ac:dyDescent="0.25">
      <c r="A3416">
        <v>31002680</v>
      </c>
      <c r="B3416" t="s">
        <v>6942</v>
      </c>
      <c r="C3416">
        <v>3.17</v>
      </c>
    </row>
    <row r="3417" spans="1:3" x14ac:dyDescent="0.25">
      <c r="A3417">
        <v>31002681</v>
      </c>
      <c r="B3417" t="s">
        <v>6943</v>
      </c>
      <c r="C3417">
        <v>3.17</v>
      </c>
    </row>
    <row r="3418" spans="1:3" x14ac:dyDescent="0.25">
      <c r="A3418">
        <v>31002682</v>
      </c>
      <c r="B3418" t="s">
        <v>6944</v>
      </c>
      <c r="C3418">
        <v>3.17</v>
      </c>
    </row>
    <row r="3419" spans="1:3" x14ac:dyDescent="0.25">
      <c r="A3419">
        <v>31002683</v>
      </c>
      <c r="B3419" t="s">
        <v>6945</v>
      </c>
      <c r="C3419">
        <v>3.17</v>
      </c>
    </row>
    <row r="3420" spans="1:3" x14ac:dyDescent="0.25">
      <c r="A3420">
        <v>31002684</v>
      </c>
      <c r="B3420" t="s">
        <v>6946</v>
      </c>
      <c r="C3420">
        <v>6.42</v>
      </c>
    </row>
    <row r="3421" spans="1:3" x14ac:dyDescent="0.25">
      <c r="A3421">
        <v>31002685</v>
      </c>
      <c r="B3421" t="s">
        <v>6947</v>
      </c>
      <c r="C3421">
        <v>4.92</v>
      </c>
    </row>
    <row r="3422" spans="1:3" x14ac:dyDescent="0.25">
      <c r="A3422">
        <v>31002686</v>
      </c>
      <c r="B3422" t="s">
        <v>6948</v>
      </c>
      <c r="C3422">
        <v>4.92</v>
      </c>
    </row>
    <row r="3423" spans="1:3" x14ac:dyDescent="0.25">
      <c r="A3423">
        <v>31002687</v>
      </c>
      <c r="B3423" t="s">
        <v>6949</v>
      </c>
      <c r="C3423">
        <v>4.92</v>
      </c>
    </row>
    <row r="3424" spans="1:3" x14ac:dyDescent="0.25">
      <c r="A3424">
        <v>31002688</v>
      </c>
      <c r="B3424" t="s">
        <v>6950</v>
      </c>
      <c r="C3424">
        <v>24</v>
      </c>
    </row>
    <row r="3425" spans="1:3" x14ac:dyDescent="0.25">
      <c r="A3425">
        <v>31002689</v>
      </c>
      <c r="B3425" t="s">
        <v>6951</v>
      </c>
      <c r="C3425">
        <v>16.079999999999998</v>
      </c>
    </row>
    <row r="3426" spans="1:3" x14ac:dyDescent="0.25">
      <c r="A3426">
        <v>31002690</v>
      </c>
      <c r="B3426" t="s">
        <v>6952</v>
      </c>
      <c r="C3426">
        <v>36.83</v>
      </c>
    </row>
    <row r="3427" spans="1:3" x14ac:dyDescent="0.25">
      <c r="A3427">
        <v>31002691</v>
      </c>
      <c r="B3427" t="s">
        <v>6953</v>
      </c>
      <c r="C3427">
        <v>24</v>
      </c>
    </row>
    <row r="3428" spans="1:3" x14ac:dyDescent="0.25">
      <c r="A3428">
        <v>31002692</v>
      </c>
      <c r="B3428" t="s">
        <v>6954</v>
      </c>
      <c r="C3428">
        <v>24</v>
      </c>
    </row>
    <row r="3429" spans="1:3" x14ac:dyDescent="0.25">
      <c r="A3429">
        <v>31002693</v>
      </c>
      <c r="B3429" t="s">
        <v>6955</v>
      </c>
      <c r="C3429">
        <v>24</v>
      </c>
    </row>
    <row r="3430" spans="1:3" x14ac:dyDescent="0.25">
      <c r="A3430">
        <v>31002694</v>
      </c>
      <c r="B3430" t="s">
        <v>6956</v>
      </c>
      <c r="C3430">
        <v>3.17</v>
      </c>
    </row>
    <row r="3431" spans="1:3" x14ac:dyDescent="0.25">
      <c r="A3431">
        <v>31002695</v>
      </c>
      <c r="B3431" t="s">
        <v>6957</v>
      </c>
      <c r="C3431">
        <v>3.17</v>
      </c>
    </row>
    <row r="3432" spans="1:3" x14ac:dyDescent="0.25">
      <c r="A3432">
        <v>31002696</v>
      </c>
      <c r="B3432" t="s">
        <v>6958</v>
      </c>
      <c r="C3432">
        <v>3.17</v>
      </c>
    </row>
    <row r="3433" spans="1:3" x14ac:dyDescent="0.25">
      <c r="A3433">
        <v>31002697</v>
      </c>
      <c r="B3433" t="s">
        <v>6959</v>
      </c>
      <c r="C3433">
        <v>6.92</v>
      </c>
    </row>
    <row r="3434" spans="1:3" x14ac:dyDescent="0.25">
      <c r="A3434">
        <v>31002698</v>
      </c>
      <c r="B3434" t="s">
        <v>6959</v>
      </c>
      <c r="C3434">
        <v>6.92</v>
      </c>
    </row>
    <row r="3435" spans="1:3" x14ac:dyDescent="0.25">
      <c r="A3435">
        <v>31002699</v>
      </c>
      <c r="B3435" t="s">
        <v>6960</v>
      </c>
      <c r="C3435">
        <v>16.079999999999998</v>
      </c>
    </row>
    <row r="3436" spans="1:3" x14ac:dyDescent="0.25">
      <c r="A3436">
        <v>31002700</v>
      </c>
      <c r="B3436" t="s">
        <v>6961</v>
      </c>
      <c r="C3436">
        <v>13.83</v>
      </c>
    </row>
    <row r="3437" spans="1:3" x14ac:dyDescent="0.25">
      <c r="A3437">
        <v>31002701</v>
      </c>
      <c r="B3437" t="s">
        <v>6962</v>
      </c>
      <c r="C3437">
        <v>13.83</v>
      </c>
    </row>
    <row r="3438" spans="1:3" x14ac:dyDescent="0.25">
      <c r="A3438">
        <v>31002845</v>
      </c>
      <c r="B3438" t="s">
        <v>2583</v>
      </c>
      <c r="C3438">
        <v>14</v>
      </c>
    </row>
    <row r="3439" spans="1:3" x14ac:dyDescent="0.25">
      <c r="A3439">
        <v>31002850</v>
      </c>
      <c r="B3439" t="s">
        <v>2584</v>
      </c>
      <c r="C3439">
        <v>1.55</v>
      </c>
    </row>
    <row r="3440" spans="1:3" x14ac:dyDescent="0.25">
      <c r="A3440">
        <v>31002851</v>
      </c>
      <c r="B3440" t="s">
        <v>2585</v>
      </c>
      <c r="C3440">
        <v>1.55</v>
      </c>
    </row>
    <row r="3441" spans="1:3" x14ac:dyDescent="0.25">
      <c r="A3441">
        <v>31002852</v>
      </c>
      <c r="B3441" t="s">
        <v>2586</v>
      </c>
      <c r="C3441">
        <v>1.55</v>
      </c>
    </row>
    <row r="3442" spans="1:3" x14ac:dyDescent="0.25">
      <c r="A3442">
        <v>31002853</v>
      </c>
      <c r="B3442" t="s">
        <v>2587</v>
      </c>
      <c r="C3442">
        <v>1.55</v>
      </c>
    </row>
    <row r="3443" spans="1:3" x14ac:dyDescent="0.25">
      <c r="A3443">
        <v>31002860</v>
      </c>
      <c r="B3443" t="s">
        <v>2588</v>
      </c>
      <c r="C3443">
        <v>10.42</v>
      </c>
    </row>
    <row r="3444" spans="1:3" x14ac:dyDescent="0.25">
      <c r="A3444">
        <v>31002870</v>
      </c>
      <c r="B3444" t="s">
        <v>2589</v>
      </c>
      <c r="C3444">
        <v>10.42</v>
      </c>
    </row>
    <row r="3445" spans="1:3" x14ac:dyDescent="0.25">
      <c r="A3445">
        <v>31002880</v>
      </c>
      <c r="B3445" t="s">
        <v>2590</v>
      </c>
      <c r="C3445">
        <v>10.42</v>
      </c>
    </row>
    <row r="3446" spans="1:3" x14ac:dyDescent="0.25">
      <c r="A3446">
        <v>31002922</v>
      </c>
      <c r="B3446" t="s">
        <v>2591</v>
      </c>
      <c r="C3446">
        <v>6903.78</v>
      </c>
    </row>
    <row r="3447" spans="1:3" x14ac:dyDescent="0.25">
      <c r="A3447">
        <v>31002923</v>
      </c>
      <c r="B3447" t="s">
        <v>2592</v>
      </c>
      <c r="C3447">
        <v>7092.2</v>
      </c>
    </row>
    <row r="3448" spans="1:3" x14ac:dyDescent="0.25">
      <c r="A3448">
        <v>31002924</v>
      </c>
      <c r="B3448" t="s">
        <v>2593</v>
      </c>
      <c r="C3448">
        <v>7223.37</v>
      </c>
    </row>
    <row r="3449" spans="1:3" x14ac:dyDescent="0.25">
      <c r="A3449">
        <v>31002925</v>
      </c>
      <c r="B3449" t="s">
        <v>2594</v>
      </c>
      <c r="C3449">
        <v>10849.36</v>
      </c>
    </row>
    <row r="3450" spans="1:3" x14ac:dyDescent="0.25">
      <c r="A3450">
        <v>31002929</v>
      </c>
      <c r="B3450" t="s">
        <v>2595</v>
      </c>
      <c r="C3450">
        <v>187.6</v>
      </c>
    </row>
    <row r="3451" spans="1:3" x14ac:dyDescent="0.25">
      <c r="A3451">
        <v>31002943</v>
      </c>
      <c r="B3451" t="s">
        <v>2596</v>
      </c>
      <c r="C3451">
        <v>0</v>
      </c>
    </row>
    <row r="3452" spans="1:3" x14ac:dyDescent="0.25">
      <c r="A3452">
        <v>31002944</v>
      </c>
      <c r="B3452" t="s">
        <v>2597</v>
      </c>
      <c r="C3452">
        <v>0</v>
      </c>
    </row>
    <row r="3453" spans="1:3" x14ac:dyDescent="0.25">
      <c r="A3453">
        <v>31002945</v>
      </c>
      <c r="B3453" t="s">
        <v>2598</v>
      </c>
      <c r="C3453">
        <v>0</v>
      </c>
    </row>
    <row r="3454" spans="1:3" x14ac:dyDescent="0.25">
      <c r="A3454">
        <v>31002946</v>
      </c>
      <c r="B3454" t="s">
        <v>2599</v>
      </c>
      <c r="C3454">
        <v>0</v>
      </c>
    </row>
    <row r="3455" spans="1:3" x14ac:dyDescent="0.25">
      <c r="A3455">
        <v>31002948</v>
      </c>
      <c r="B3455" t="s">
        <v>2600</v>
      </c>
      <c r="C3455">
        <v>0</v>
      </c>
    </row>
    <row r="3456" spans="1:3" x14ac:dyDescent="0.25">
      <c r="A3456">
        <v>31002949</v>
      </c>
      <c r="B3456" t="s">
        <v>2601</v>
      </c>
      <c r="C3456">
        <v>17.62</v>
      </c>
    </row>
    <row r="3457" spans="1:3" x14ac:dyDescent="0.25">
      <c r="A3457">
        <v>31002951</v>
      </c>
      <c r="B3457" t="s">
        <v>2602</v>
      </c>
      <c r="C3457">
        <v>5.4</v>
      </c>
    </row>
    <row r="3458" spans="1:3" x14ac:dyDescent="0.25">
      <c r="A3458">
        <v>31003010</v>
      </c>
      <c r="B3458" t="s">
        <v>2465</v>
      </c>
      <c r="C3458">
        <v>0</v>
      </c>
    </row>
    <row r="3459" spans="1:3" x14ac:dyDescent="0.25">
      <c r="A3459">
        <v>31003098</v>
      </c>
      <c r="B3459" t="s">
        <v>2603</v>
      </c>
      <c r="C3459">
        <v>6791.68</v>
      </c>
    </row>
    <row r="3460" spans="1:3" x14ac:dyDescent="0.25">
      <c r="A3460">
        <v>31003102</v>
      </c>
      <c r="B3460" t="s">
        <v>2604</v>
      </c>
      <c r="C3460">
        <v>8190.09</v>
      </c>
    </row>
    <row r="3461" spans="1:3" x14ac:dyDescent="0.25">
      <c r="A3461">
        <v>31003106</v>
      </c>
      <c r="B3461" t="s">
        <v>2605</v>
      </c>
      <c r="C3461">
        <v>9629.0400000000009</v>
      </c>
    </row>
    <row r="3462" spans="1:3" x14ac:dyDescent="0.25">
      <c r="A3462">
        <v>31003129</v>
      </c>
      <c r="B3462" t="s">
        <v>2606</v>
      </c>
      <c r="C3462">
        <v>11610.18</v>
      </c>
    </row>
    <row r="3463" spans="1:3" x14ac:dyDescent="0.25">
      <c r="A3463">
        <v>31003130</v>
      </c>
      <c r="B3463" t="s">
        <v>2607</v>
      </c>
      <c r="C3463">
        <v>11831.19</v>
      </c>
    </row>
    <row r="3464" spans="1:3" x14ac:dyDescent="0.25">
      <c r="A3464">
        <v>31003131</v>
      </c>
      <c r="B3464" t="s">
        <v>2608</v>
      </c>
      <c r="C3464">
        <v>12062.54</v>
      </c>
    </row>
    <row r="3465" spans="1:3" x14ac:dyDescent="0.25">
      <c r="A3465">
        <v>31003132</v>
      </c>
      <c r="B3465" t="s">
        <v>2609</v>
      </c>
      <c r="C3465">
        <v>13213.7</v>
      </c>
    </row>
    <row r="3466" spans="1:3" x14ac:dyDescent="0.25">
      <c r="A3466">
        <v>31003133</v>
      </c>
      <c r="B3466" t="s">
        <v>2610</v>
      </c>
      <c r="C3466">
        <v>13544.42</v>
      </c>
    </row>
    <row r="3467" spans="1:3" x14ac:dyDescent="0.25">
      <c r="A3467">
        <v>31003134</v>
      </c>
      <c r="B3467" t="s">
        <v>2611</v>
      </c>
      <c r="C3467">
        <v>13778.14</v>
      </c>
    </row>
    <row r="3468" spans="1:3" x14ac:dyDescent="0.25">
      <c r="A3468">
        <v>31003135</v>
      </c>
      <c r="B3468" t="s">
        <v>2612</v>
      </c>
      <c r="C3468">
        <v>19418.669999999998</v>
      </c>
    </row>
    <row r="3469" spans="1:3" x14ac:dyDescent="0.25">
      <c r="A3469">
        <v>31003140</v>
      </c>
      <c r="B3469" t="s">
        <v>2613</v>
      </c>
      <c r="C3469">
        <v>19639.68</v>
      </c>
    </row>
    <row r="3470" spans="1:3" x14ac:dyDescent="0.25">
      <c r="A3470">
        <v>31003141</v>
      </c>
      <c r="B3470" t="s">
        <v>2614</v>
      </c>
      <c r="C3470">
        <v>16673.54</v>
      </c>
    </row>
    <row r="3471" spans="1:3" x14ac:dyDescent="0.25">
      <c r="A3471">
        <v>31003142</v>
      </c>
      <c r="B3471" t="s">
        <v>2615</v>
      </c>
      <c r="C3471">
        <v>13780.53</v>
      </c>
    </row>
    <row r="3472" spans="1:3" x14ac:dyDescent="0.25">
      <c r="A3472">
        <v>31003143</v>
      </c>
      <c r="B3472" t="s">
        <v>2616</v>
      </c>
      <c r="C3472">
        <v>10953.51</v>
      </c>
    </row>
    <row r="3473" spans="1:3" x14ac:dyDescent="0.25">
      <c r="A3473">
        <v>31004002</v>
      </c>
      <c r="B3473" t="s">
        <v>2617</v>
      </c>
      <c r="C3473">
        <v>4348.6499999999996</v>
      </c>
    </row>
    <row r="3474" spans="1:3" x14ac:dyDescent="0.25">
      <c r="A3474">
        <v>31004003</v>
      </c>
      <c r="B3474" t="s">
        <v>2618</v>
      </c>
      <c r="C3474">
        <v>4673.01</v>
      </c>
    </row>
    <row r="3475" spans="1:3" x14ac:dyDescent="0.25">
      <c r="A3475">
        <v>31004004</v>
      </c>
      <c r="B3475" t="s">
        <v>2619</v>
      </c>
      <c r="C3475">
        <v>4829.62</v>
      </c>
    </row>
    <row r="3476" spans="1:3" x14ac:dyDescent="0.25">
      <c r="A3476">
        <v>31004005</v>
      </c>
      <c r="B3476" t="s">
        <v>2620</v>
      </c>
      <c r="C3476">
        <v>5322.52</v>
      </c>
    </row>
    <row r="3477" spans="1:3" x14ac:dyDescent="0.25">
      <c r="A3477">
        <v>31004007</v>
      </c>
      <c r="B3477" t="s">
        <v>2621</v>
      </c>
      <c r="C3477">
        <v>6879.93</v>
      </c>
    </row>
    <row r="3478" spans="1:3" x14ac:dyDescent="0.25">
      <c r="A3478">
        <v>31004008</v>
      </c>
      <c r="B3478" t="s">
        <v>2622</v>
      </c>
      <c r="C3478">
        <v>7112.07</v>
      </c>
    </row>
    <row r="3479" spans="1:3" x14ac:dyDescent="0.25">
      <c r="A3479">
        <v>31004009</v>
      </c>
      <c r="B3479" t="s">
        <v>2623</v>
      </c>
      <c r="C3479">
        <v>7349.78</v>
      </c>
    </row>
    <row r="3480" spans="1:3" x14ac:dyDescent="0.25">
      <c r="A3480">
        <v>31004010</v>
      </c>
      <c r="B3480" t="s">
        <v>2624</v>
      </c>
      <c r="C3480">
        <v>8001.67</v>
      </c>
    </row>
    <row r="3481" spans="1:3" x14ac:dyDescent="0.25">
      <c r="A3481">
        <v>31004011</v>
      </c>
      <c r="B3481" t="s">
        <v>2625</v>
      </c>
      <c r="C3481">
        <v>8595.5400000000009</v>
      </c>
    </row>
    <row r="3482" spans="1:3" x14ac:dyDescent="0.25">
      <c r="A3482">
        <v>31004012</v>
      </c>
      <c r="B3482" t="s">
        <v>2626</v>
      </c>
      <c r="C3482">
        <v>8843.58</v>
      </c>
    </row>
    <row r="3483" spans="1:3" x14ac:dyDescent="0.25">
      <c r="A3483">
        <v>31004014</v>
      </c>
      <c r="B3483" t="s">
        <v>2627</v>
      </c>
      <c r="C3483">
        <v>4675</v>
      </c>
    </row>
    <row r="3484" spans="1:3" x14ac:dyDescent="0.25">
      <c r="A3484">
        <v>31004015</v>
      </c>
      <c r="B3484" t="s">
        <v>2628</v>
      </c>
      <c r="C3484">
        <v>4676.1899999999996</v>
      </c>
    </row>
    <row r="3485" spans="1:3" x14ac:dyDescent="0.25">
      <c r="A3485">
        <v>31004016</v>
      </c>
      <c r="B3485" t="s">
        <v>2629</v>
      </c>
      <c r="C3485">
        <v>4884.4799999999996</v>
      </c>
    </row>
    <row r="3486" spans="1:3" x14ac:dyDescent="0.25">
      <c r="A3486">
        <v>31004017</v>
      </c>
      <c r="B3486" t="s">
        <v>2630</v>
      </c>
      <c r="C3486">
        <v>10060.98</v>
      </c>
    </row>
    <row r="3487" spans="1:3" x14ac:dyDescent="0.25">
      <c r="A3487">
        <v>31004018</v>
      </c>
      <c r="B3487" t="s">
        <v>2631</v>
      </c>
      <c r="C3487">
        <v>8443.7000000000007</v>
      </c>
    </row>
    <row r="3488" spans="1:3" x14ac:dyDescent="0.25">
      <c r="A3488">
        <v>31004019</v>
      </c>
      <c r="B3488" t="s">
        <v>2632</v>
      </c>
      <c r="C3488">
        <v>11997.58</v>
      </c>
    </row>
    <row r="3489" spans="1:3" x14ac:dyDescent="0.25">
      <c r="A3489">
        <v>31004020</v>
      </c>
      <c r="B3489" t="s">
        <v>2633</v>
      </c>
      <c r="C3489">
        <v>10161.69</v>
      </c>
    </row>
    <row r="3490" spans="1:3" x14ac:dyDescent="0.25">
      <c r="A3490">
        <v>31004021</v>
      </c>
      <c r="B3490" t="s">
        <v>2634</v>
      </c>
      <c r="C3490">
        <v>10566.34</v>
      </c>
    </row>
    <row r="3491" spans="1:3" x14ac:dyDescent="0.25">
      <c r="A3491">
        <v>31004022</v>
      </c>
      <c r="B3491" t="s">
        <v>2635</v>
      </c>
      <c r="C3491">
        <v>11557.71</v>
      </c>
    </row>
    <row r="3492" spans="1:3" x14ac:dyDescent="0.25">
      <c r="A3492">
        <v>31004023</v>
      </c>
      <c r="B3492" t="s">
        <v>2636</v>
      </c>
      <c r="C3492">
        <v>12112.62</v>
      </c>
    </row>
    <row r="3493" spans="1:3" x14ac:dyDescent="0.25">
      <c r="A3493">
        <v>31004024</v>
      </c>
      <c r="B3493" t="s">
        <v>2637</v>
      </c>
      <c r="C3493">
        <v>6474.48</v>
      </c>
    </row>
    <row r="3494" spans="1:3" x14ac:dyDescent="0.25">
      <c r="A3494">
        <v>31004025</v>
      </c>
      <c r="B3494" t="s">
        <v>2638</v>
      </c>
      <c r="C3494">
        <v>6792.48</v>
      </c>
    </row>
    <row r="3495" spans="1:3" x14ac:dyDescent="0.25">
      <c r="A3495">
        <v>31004026</v>
      </c>
      <c r="B3495" t="s">
        <v>2639</v>
      </c>
      <c r="C3495">
        <v>6949.09</v>
      </c>
    </row>
    <row r="3496" spans="1:3" x14ac:dyDescent="0.25">
      <c r="A3496">
        <v>31004027</v>
      </c>
      <c r="B3496" t="s">
        <v>2640</v>
      </c>
      <c r="C3496">
        <v>0</v>
      </c>
    </row>
    <row r="3497" spans="1:3" x14ac:dyDescent="0.25">
      <c r="A3497">
        <v>31004029</v>
      </c>
      <c r="B3497" t="s">
        <v>2641</v>
      </c>
      <c r="C3497">
        <v>0</v>
      </c>
    </row>
    <row r="3498" spans="1:3" x14ac:dyDescent="0.25">
      <c r="A3498">
        <v>31004030</v>
      </c>
      <c r="B3498" t="s">
        <v>2642</v>
      </c>
      <c r="C3498">
        <v>0</v>
      </c>
    </row>
    <row r="3499" spans="1:3" x14ac:dyDescent="0.25">
      <c r="A3499">
        <v>31004031</v>
      </c>
      <c r="B3499" t="s">
        <v>2643</v>
      </c>
      <c r="C3499">
        <v>0</v>
      </c>
    </row>
    <row r="3500" spans="1:3" x14ac:dyDescent="0.25">
      <c r="A3500">
        <v>31004032</v>
      </c>
      <c r="B3500" t="s">
        <v>2644</v>
      </c>
      <c r="C3500">
        <v>0</v>
      </c>
    </row>
    <row r="3501" spans="1:3" x14ac:dyDescent="0.25">
      <c r="A3501">
        <v>31004033</v>
      </c>
      <c r="B3501" t="s">
        <v>2645</v>
      </c>
      <c r="C3501">
        <v>0</v>
      </c>
    </row>
    <row r="3502" spans="1:3" x14ac:dyDescent="0.25">
      <c r="A3502">
        <v>31004034</v>
      </c>
      <c r="B3502" t="s">
        <v>2646</v>
      </c>
      <c r="C3502">
        <v>0</v>
      </c>
    </row>
    <row r="3503" spans="1:3" x14ac:dyDescent="0.25">
      <c r="A3503">
        <v>31004035</v>
      </c>
      <c r="B3503" t="s">
        <v>2647</v>
      </c>
      <c r="C3503">
        <v>0</v>
      </c>
    </row>
    <row r="3504" spans="1:3" x14ac:dyDescent="0.25">
      <c r="A3504">
        <v>31004036</v>
      </c>
      <c r="B3504" t="s">
        <v>2648</v>
      </c>
      <c r="C3504">
        <v>0</v>
      </c>
    </row>
    <row r="3505" spans="1:3" x14ac:dyDescent="0.25">
      <c r="A3505">
        <v>31004037</v>
      </c>
      <c r="B3505" t="s">
        <v>2649</v>
      </c>
      <c r="C3505">
        <v>0</v>
      </c>
    </row>
    <row r="3506" spans="1:3" x14ac:dyDescent="0.25">
      <c r="A3506">
        <v>31004038</v>
      </c>
      <c r="B3506" t="s">
        <v>2650</v>
      </c>
      <c r="C3506">
        <v>0</v>
      </c>
    </row>
    <row r="3507" spans="1:3" x14ac:dyDescent="0.25">
      <c r="A3507">
        <v>31004039</v>
      </c>
      <c r="B3507" t="s">
        <v>2651</v>
      </c>
      <c r="C3507">
        <v>0</v>
      </c>
    </row>
    <row r="3508" spans="1:3" x14ac:dyDescent="0.25">
      <c r="A3508">
        <v>31004040</v>
      </c>
      <c r="B3508" t="s">
        <v>2652</v>
      </c>
      <c r="C3508">
        <v>0</v>
      </c>
    </row>
    <row r="3509" spans="1:3" x14ac:dyDescent="0.25">
      <c r="A3509">
        <v>31004041</v>
      </c>
      <c r="B3509" t="s">
        <v>2653</v>
      </c>
      <c r="C3509">
        <v>0</v>
      </c>
    </row>
    <row r="3510" spans="1:3" x14ac:dyDescent="0.25">
      <c r="A3510">
        <v>31004042</v>
      </c>
      <c r="B3510" t="s">
        <v>2654</v>
      </c>
      <c r="C3510">
        <v>0</v>
      </c>
    </row>
    <row r="3511" spans="1:3" x14ac:dyDescent="0.25">
      <c r="A3511">
        <v>31004043</v>
      </c>
      <c r="B3511" t="s">
        <v>2655</v>
      </c>
      <c r="C3511">
        <v>0</v>
      </c>
    </row>
    <row r="3512" spans="1:3" x14ac:dyDescent="0.25">
      <c r="A3512">
        <v>31004044</v>
      </c>
      <c r="B3512" t="s">
        <v>2656</v>
      </c>
      <c r="C3512">
        <v>0</v>
      </c>
    </row>
    <row r="3513" spans="1:3" x14ac:dyDescent="0.25">
      <c r="A3513">
        <v>31004045</v>
      </c>
      <c r="B3513" t="s">
        <v>2657</v>
      </c>
      <c r="C3513">
        <v>0</v>
      </c>
    </row>
    <row r="3514" spans="1:3" x14ac:dyDescent="0.25">
      <c r="A3514">
        <v>31004048</v>
      </c>
      <c r="B3514" t="s">
        <v>2658</v>
      </c>
      <c r="C3514">
        <v>0</v>
      </c>
    </row>
    <row r="3515" spans="1:3" x14ac:dyDescent="0.25">
      <c r="A3515">
        <v>31004049</v>
      </c>
      <c r="B3515" t="s">
        <v>2659</v>
      </c>
      <c r="C3515">
        <v>0</v>
      </c>
    </row>
    <row r="3516" spans="1:3" x14ac:dyDescent="0.25">
      <c r="A3516">
        <v>31004050</v>
      </c>
      <c r="B3516" t="s">
        <v>2660</v>
      </c>
      <c r="C3516">
        <v>0</v>
      </c>
    </row>
    <row r="3517" spans="1:3" x14ac:dyDescent="0.25">
      <c r="A3517">
        <v>31004051</v>
      </c>
      <c r="B3517" t="s">
        <v>2661</v>
      </c>
      <c r="C3517">
        <v>0</v>
      </c>
    </row>
    <row r="3518" spans="1:3" x14ac:dyDescent="0.25">
      <c r="A3518">
        <v>31004052</v>
      </c>
      <c r="B3518" t="s">
        <v>2662</v>
      </c>
      <c r="C3518">
        <v>0</v>
      </c>
    </row>
    <row r="3519" spans="1:3" x14ac:dyDescent="0.25">
      <c r="A3519">
        <v>31004053</v>
      </c>
      <c r="B3519" t="s">
        <v>2663</v>
      </c>
      <c r="C3519">
        <v>0</v>
      </c>
    </row>
    <row r="3520" spans="1:3" x14ac:dyDescent="0.25">
      <c r="A3520">
        <v>31004055</v>
      </c>
      <c r="B3520" t="s">
        <v>2664</v>
      </c>
      <c r="C3520">
        <v>6883.11</v>
      </c>
    </row>
    <row r="3521" spans="1:3" x14ac:dyDescent="0.25">
      <c r="A3521">
        <v>31004056</v>
      </c>
      <c r="B3521" t="s">
        <v>2665</v>
      </c>
      <c r="C3521">
        <v>7076.3</v>
      </c>
    </row>
    <row r="3522" spans="1:3" x14ac:dyDescent="0.25">
      <c r="A3522">
        <v>31004057</v>
      </c>
      <c r="B3522" t="s">
        <v>2666</v>
      </c>
      <c r="C3522">
        <v>7523.88</v>
      </c>
    </row>
    <row r="3523" spans="1:3" x14ac:dyDescent="0.25">
      <c r="A3523">
        <v>31004058</v>
      </c>
      <c r="B3523" t="s">
        <v>2667</v>
      </c>
      <c r="C3523">
        <v>8451.64</v>
      </c>
    </row>
    <row r="3524" spans="1:3" x14ac:dyDescent="0.25">
      <c r="A3524">
        <v>31004059</v>
      </c>
      <c r="B3524" t="s">
        <v>2668</v>
      </c>
      <c r="C3524">
        <v>8678.2199999999993</v>
      </c>
    </row>
    <row r="3525" spans="1:3" x14ac:dyDescent="0.25">
      <c r="A3525">
        <v>31004060</v>
      </c>
      <c r="B3525" t="s">
        <v>2669</v>
      </c>
      <c r="C3525">
        <v>9031.99</v>
      </c>
    </row>
    <row r="3526" spans="1:3" x14ac:dyDescent="0.25">
      <c r="A3526">
        <v>31004080</v>
      </c>
      <c r="B3526" t="s">
        <v>2670</v>
      </c>
      <c r="C3526">
        <v>12336.19</v>
      </c>
    </row>
    <row r="3527" spans="1:3" x14ac:dyDescent="0.25">
      <c r="A3527">
        <v>31004081</v>
      </c>
      <c r="B3527" t="s">
        <v>2671</v>
      </c>
      <c r="C3527">
        <v>12900.55</v>
      </c>
    </row>
    <row r="3528" spans="1:3" x14ac:dyDescent="0.25">
      <c r="A3528">
        <v>31004082</v>
      </c>
      <c r="B3528" t="s">
        <v>2672</v>
      </c>
      <c r="C3528">
        <v>14125.92</v>
      </c>
    </row>
    <row r="3529" spans="1:3" x14ac:dyDescent="0.25">
      <c r="A3529">
        <v>31004083</v>
      </c>
      <c r="B3529" t="s">
        <v>2673</v>
      </c>
      <c r="C3529">
        <v>14600.32</v>
      </c>
    </row>
    <row r="3530" spans="1:3" x14ac:dyDescent="0.25">
      <c r="A3530">
        <v>31004084</v>
      </c>
      <c r="B3530" t="s">
        <v>2674</v>
      </c>
      <c r="C3530">
        <v>20103.55</v>
      </c>
    </row>
    <row r="3531" spans="1:3" x14ac:dyDescent="0.25">
      <c r="A3531">
        <v>31004086</v>
      </c>
      <c r="B3531" t="s">
        <v>2675</v>
      </c>
      <c r="C3531">
        <v>21127.86</v>
      </c>
    </row>
    <row r="3532" spans="1:3" x14ac:dyDescent="0.25">
      <c r="A3532">
        <v>31004087</v>
      </c>
      <c r="B3532" t="s">
        <v>2676</v>
      </c>
      <c r="C3532">
        <v>21794.43</v>
      </c>
    </row>
    <row r="3533" spans="1:3" x14ac:dyDescent="0.25">
      <c r="A3533">
        <v>31004124</v>
      </c>
      <c r="B3533" t="s">
        <v>2677</v>
      </c>
      <c r="C3533">
        <v>12338.4</v>
      </c>
    </row>
    <row r="3534" spans="1:3" x14ac:dyDescent="0.25">
      <c r="A3534">
        <v>31004220</v>
      </c>
      <c r="B3534" t="s">
        <v>2678</v>
      </c>
      <c r="C3534">
        <v>10392.91</v>
      </c>
    </row>
    <row r="3535" spans="1:3" x14ac:dyDescent="0.25">
      <c r="A3535">
        <v>31004221</v>
      </c>
      <c r="B3535" t="s">
        <v>2679</v>
      </c>
      <c r="C3535">
        <v>10871.55</v>
      </c>
    </row>
    <row r="3536" spans="1:3" x14ac:dyDescent="0.25">
      <c r="A3536">
        <v>31004222</v>
      </c>
      <c r="B3536" t="s">
        <v>2680</v>
      </c>
      <c r="C3536">
        <v>11910.84</v>
      </c>
    </row>
    <row r="3537" spans="1:3" x14ac:dyDescent="0.25">
      <c r="A3537">
        <v>31004223</v>
      </c>
      <c r="B3537" t="s">
        <v>2681</v>
      </c>
      <c r="C3537">
        <v>12318.22</v>
      </c>
    </row>
    <row r="3538" spans="1:3" x14ac:dyDescent="0.25">
      <c r="A3538">
        <v>31004224</v>
      </c>
      <c r="B3538" t="s">
        <v>2682</v>
      </c>
      <c r="C3538">
        <v>17345.71</v>
      </c>
    </row>
    <row r="3539" spans="1:3" x14ac:dyDescent="0.25">
      <c r="A3539">
        <v>31004225</v>
      </c>
      <c r="B3539" t="s">
        <v>2683</v>
      </c>
      <c r="C3539">
        <v>18237.57</v>
      </c>
    </row>
    <row r="3540" spans="1:3" x14ac:dyDescent="0.25">
      <c r="A3540">
        <v>31004226</v>
      </c>
      <c r="B3540" t="s">
        <v>2684</v>
      </c>
      <c r="C3540">
        <v>18747.599999999999</v>
      </c>
    </row>
    <row r="3541" spans="1:3" x14ac:dyDescent="0.25">
      <c r="A3541">
        <v>31005050</v>
      </c>
      <c r="B3541" t="s">
        <v>2685</v>
      </c>
      <c r="C3541">
        <v>3408.33</v>
      </c>
    </row>
    <row r="3542" spans="1:3" x14ac:dyDescent="0.25">
      <c r="A3542">
        <v>31005060</v>
      </c>
      <c r="B3542" t="s">
        <v>2686</v>
      </c>
      <c r="C3542">
        <v>4908.33</v>
      </c>
    </row>
    <row r="3543" spans="1:3" x14ac:dyDescent="0.25">
      <c r="A3543">
        <v>31007653</v>
      </c>
      <c r="B3543" t="s">
        <v>2687</v>
      </c>
      <c r="C3543">
        <v>7575</v>
      </c>
    </row>
    <row r="3544" spans="1:3" x14ac:dyDescent="0.25">
      <c r="A3544">
        <v>31007800</v>
      </c>
      <c r="B3544" t="s">
        <v>2688</v>
      </c>
      <c r="C3544">
        <v>2908.33</v>
      </c>
    </row>
    <row r="3545" spans="1:3" x14ac:dyDescent="0.25">
      <c r="A3545">
        <v>31007850</v>
      </c>
      <c r="B3545" t="s">
        <v>2689</v>
      </c>
      <c r="C3545">
        <v>4041.67</v>
      </c>
    </row>
    <row r="3546" spans="1:3" x14ac:dyDescent="0.25">
      <c r="A3546">
        <v>31008000</v>
      </c>
      <c r="B3546" t="s">
        <v>2690</v>
      </c>
      <c r="C3546">
        <v>6668.33</v>
      </c>
    </row>
    <row r="3547" spans="1:3" x14ac:dyDescent="0.25">
      <c r="A3547">
        <v>31008001</v>
      </c>
      <c r="B3547" t="s">
        <v>2691</v>
      </c>
      <c r="C3547">
        <v>0</v>
      </c>
    </row>
    <row r="3548" spans="1:3" x14ac:dyDescent="0.25">
      <c r="A3548">
        <v>31008050</v>
      </c>
      <c r="B3548" t="s">
        <v>2692</v>
      </c>
      <c r="C3548">
        <v>143.69999999999999</v>
      </c>
    </row>
    <row r="3549" spans="1:3" x14ac:dyDescent="0.25">
      <c r="A3549">
        <v>31008060</v>
      </c>
      <c r="B3549" t="s">
        <v>2693</v>
      </c>
      <c r="C3549">
        <v>166.67</v>
      </c>
    </row>
    <row r="3550" spans="1:3" x14ac:dyDescent="0.25">
      <c r="A3550">
        <v>31008070</v>
      </c>
      <c r="B3550" t="s">
        <v>2694</v>
      </c>
      <c r="C3550">
        <v>191.67</v>
      </c>
    </row>
    <row r="3551" spans="1:3" x14ac:dyDescent="0.25">
      <c r="A3551">
        <v>31008080</v>
      </c>
      <c r="B3551" t="s">
        <v>2695</v>
      </c>
      <c r="C3551">
        <v>83.48</v>
      </c>
    </row>
    <row r="3552" spans="1:3" x14ac:dyDescent="0.25">
      <c r="A3552">
        <v>31008082</v>
      </c>
      <c r="B3552" t="s">
        <v>2696</v>
      </c>
      <c r="C3552">
        <v>102.56</v>
      </c>
    </row>
    <row r="3553" spans="1:3" x14ac:dyDescent="0.25">
      <c r="A3553">
        <v>31008090</v>
      </c>
      <c r="B3553" t="s">
        <v>2697</v>
      </c>
      <c r="C3553">
        <v>224.1</v>
      </c>
    </row>
    <row r="3554" spans="1:3" x14ac:dyDescent="0.25">
      <c r="A3554">
        <v>31008110</v>
      </c>
      <c r="B3554" t="s">
        <v>2698</v>
      </c>
      <c r="C3554">
        <v>8547.84</v>
      </c>
    </row>
    <row r="3555" spans="1:3" x14ac:dyDescent="0.25">
      <c r="A3555">
        <v>31008111</v>
      </c>
      <c r="B3555" t="s">
        <v>2699</v>
      </c>
      <c r="C3555">
        <v>8851.5300000000007</v>
      </c>
    </row>
    <row r="3556" spans="1:3" x14ac:dyDescent="0.25">
      <c r="A3556">
        <v>31008112</v>
      </c>
      <c r="B3556" t="s">
        <v>2700</v>
      </c>
      <c r="C3556">
        <v>9200.5400000000009</v>
      </c>
    </row>
    <row r="3557" spans="1:3" x14ac:dyDescent="0.25">
      <c r="A3557">
        <v>31008113</v>
      </c>
      <c r="B3557" t="s">
        <v>2701</v>
      </c>
      <c r="C3557">
        <v>9770.5499999999993</v>
      </c>
    </row>
    <row r="3558" spans="1:3" x14ac:dyDescent="0.25">
      <c r="A3558">
        <v>31008120</v>
      </c>
      <c r="B3558" t="s">
        <v>2702</v>
      </c>
      <c r="C3558">
        <v>10835.06</v>
      </c>
    </row>
    <row r="3559" spans="1:3" x14ac:dyDescent="0.25">
      <c r="A3559">
        <v>31008121</v>
      </c>
      <c r="B3559" t="s">
        <v>2703</v>
      </c>
      <c r="C3559">
        <v>11255.61</v>
      </c>
    </row>
    <row r="3560" spans="1:3" x14ac:dyDescent="0.25">
      <c r="A3560">
        <v>31008122</v>
      </c>
      <c r="B3560" t="s">
        <v>2704</v>
      </c>
      <c r="C3560">
        <v>11675.37</v>
      </c>
    </row>
    <row r="3561" spans="1:3" x14ac:dyDescent="0.25">
      <c r="A3561">
        <v>31008123</v>
      </c>
      <c r="B3561" t="s">
        <v>2705</v>
      </c>
      <c r="C3561">
        <v>12762</v>
      </c>
    </row>
    <row r="3562" spans="1:3" x14ac:dyDescent="0.25">
      <c r="A3562">
        <v>31008130</v>
      </c>
      <c r="B3562" t="s">
        <v>2706</v>
      </c>
      <c r="C3562">
        <v>13145.32</v>
      </c>
    </row>
    <row r="3563" spans="1:3" x14ac:dyDescent="0.25">
      <c r="A3563">
        <v>31008131</v>
      </c>
      <c r="B3563" t="s">
        <v>2707</v>
      </c>
      <c r="C3563">
        <v>13644.58</v>
      </c>
    </row>
    <row r="3564" spans="1:3" x14ac:dyDescent="0.25">
      <c r="A3564">
        <v>31008132</v>
      </c>
      <c r="B3564" t="s">
        <v>2708</v>
      </c>
      <c r="C3564">
        <v>14158.95</v>
      </c>
    </row>
    <row r="3565" spans="1:3" x14ac:dyDescent="0.25">
      <c r="A3565">
        <v>31008133</v>
      </c>
      <c r="B3565" t="s">
        <v>2709</v>
      </c>
      <c r="C3565">
        <v>14994.5</v>
      </c>
    </row>
    <row r="3566" spans="1:3" x14ac:dyDescent="0.25">
      <c r="A3566">
        <v>31008140</v>
      </c>
      <c r="B3566" t="s">
        <v>2710</v>
      </c>
      <c r="C3566">
        <v>15450.03</v>
      </c>
    </row>
    <row r="3567" spans="1:3" x14ac:dyDescent="0.25">
      <c r="A3567">
        <v>31008141</v>
      </c>
      <c r="B3567" t="s">
        <v>2711</v>
      </c>
      <c r="C3567">
        <v>16039.92</v>
      </c>
    </row>
    <row r="3568" spans="1:3" x14ac:dyDescent="0.25">
      <c r="A3568">
        <v>31008142</v>
      </c>
      <c r="B3568" t="s">
        <v>2712</v>
      </c>
      <c r="C3568">
        <v>16435.830000000002</v>
      </c>
    </row>
    <row r="3569" spans="1:3" x14ac:dyDescent="0.25">
      <c r="A3569">
        <v>31008143</v>
      </c>
      <c r="B3569" t="s">
        <v>2713</v>
      </c>
      <c r="C3569">
        <v>17622.759999999998</v>
      </c>
    </row>
    <row r="3570" spans="1:3" x14ac:dyDescent="0.25">
      <c r="A3570">
        <v>31008210</v>
      </c>
      <c r="B3570" t="s">
        <v>2714</v>
      </c>
      <c r="C3570">
        <v>6658.33</v>
      </c>
    </row>
    <row r="3571" spans="1:3" x14ac:dyDescent="0.25">
      <c r="A3571">
        <v>31008250</v>
      </c>
      <c r="B3571" t="s">
        <v>2715</v>
      </c>
      <c r="C3571">
        <v>6658.33</v>
      </c>
    </row>
    <row r="3572" spans="1:3" x14ac:dyDescent="0.25">
      <c r="A3572">
        <v>31008300</v>
      </c>
      <c r="B3572" t="s">
        <v>2716</v>
      </c>
      <c r="C3572">
        <v>9710</v>
      </c>
    </row>
    <row r="3573" spans="1:3" x14ac:dyDescent="0.25">
      <c r="A3573">
        <v>31008350</v>
      </c>
      <c r="B3573" t="s">
        <v>2717</v>
      </c>
      <c r="C3573">
        <v>8325</v>
      </c>
    </row>
    <row r="3574" spans="1:3" x14ac:dyDescent="0.25">
      <c r="A3574">
        <v>31008380</v>
      </c>
      <c r="B3574" t="s">
        <v>2718</v>
      </c>
      <c r="C3574">
        <v>8325</v>
      </c>
    </row>
    <row r="3575" spans="1:3" x14ac:dyDescent="0.25">
      <c r="A3575">
        <v>31008850</v>
      </c>
      <c r="B3575" t="s">
        <v>2719</v>
      </c>
      <c r="C3575">
        <v>191.67</v>
      </c>
    </row>
    <row r="3576" spans="1:3" x14ac:dyDescent="0.25">
      <c r="A3576">
        <v>31008851</v>
      </c>
      <c r="B3576" t="s">
        <v>2720</v>
      </c>
      <c r="C3576">
        <v>233.33</v>
      </c>
    </row>
    <row r="3577" spans="1:3" x14ac:dyDescent="0.25">
      <c r="A3577">
        <v>31008860</v>
      </c>
      <c r="B3577" t="s">
        <v>2721</v>
      </c>
      <c r="C3577">
        <v>208.33</v>
      </c>
    </row>
    <row r="3578" spans="1:3" x14ac:dyDescent="0.25">
      <c r="A3578">
        <v>31008870</v>
      </c>
      <c r="B3578" t="s">
        <v>2722</v>
      </c>
      <c r="C3578">
        <v>233.33</v>
      </c>
    </row>
    <row r="3579" spans="1:3" x14ac:dyDescent="0.25">
      <c r="A3579">
        <v>31009000</v>
      </c>
      <c r="B3579" t="s">
        <v>2723</v>
      </c>
      <c r="C3579">
        <v>3523.33</v>
      </c>
    </row>
    <row r="3580" spans="1:3" x14ac:dyDescent="0.25">
      <c r="A3580">
        <v>31009001</v>
      </c>
      <c r="B3580" t="s">
        <v>2724</v>
      </c>
      <c r="C3580">
        <v>5282.5</v>
      </c>
    </row>
    <row r="3581" spans="1:3" x14ac:dyDescent="0.25">
      <c r="A3581">
        <v>31009002</v>
      </c>
      <c r="B3581" t="s">
        <v>2725</v>
      </c>
      <c r="C3581">
        <v>7553.33</v>
      </c>
    </row>
    <row r="3582" spans="1:3" x14ac:dyDescent="0.25">
      <c r="A3582">
        <v>31009005</v>
      </c>
      <c r="B3582" t="s">
        <v>2726</v>
      </c>
      <c r="C3582">
        <v>3523.33</v>
      </c>
    </row>
    <row r="3583" spans="1:3" x14ac:dyDescent="0.25">
      <c r="A3583">
        <v>31009006</v>
      </c>
      <c r="B3583" t="s">
        <v>2727</v>
      </c>
      <c r="C3583">
        <v>5282.5</v>
      </c>
    </row>
    <row r="3584" spans="1:3" x14ac:dyDescent="0.25">
      <c r="A3584">
        <v>31009010</v>
      </c>
      <c r="B3584" t="s">
        <v>2728</v>
      </c>
      <c r="C3584">
        <v>150</v>
      </c>
    </row>
    <row r="3585" spans="1:3" x14ac:dyDescent="0.25">
      <c r="A3585">
        <v>31009012</v>
      </c>
      <c r="B3585" t="s">
        <v>2729</v>
      </c>
      <c r="C3585">
        <v>20825</v>
      </c>
    </row>
    <row r="3586" spans="1:3" x14ac:dyDescent="0.25">
      <c r="A3586">
        <v>31009013</v>
      </c>
      <c r="B3586" t="s">
        <v>2730</v>
      </c>
      <c r="C3586">
        <v>28325</v>
      </c>
    </row>
    <row r="3587" spans="1:3" x14ac:dyDescent="0.25">
      <c r="A3587">
        <v>31009014</v>
      </c>
      <c r="B3587" t="s">
        <v>2731</v>
      </c>
      <c r="C3587">
        <v>35825</v>
      </c>
    </row>
    <row r="3588" spans="1:3" x14ac:dyDescent="0.25">
      <c r="A3588">
        <v>31009015</v>
      </c>
      <c r="B3588" t="s">
        <v>2732</v>
      </c>
      <c r="C3588">
        <v>7553.33</v>
      </c>
    </row>
    <row r="3589" spans="1:3" x14ac:dyDescent="0.25">
      <c r="A3589">
        <v>31009019</v>
      </c>
      <c r="B3589" t="s">
        <v>2733</v>
      </c>
      <c r="C3589">
        <v>26.6</v>
      </c>
    </row>
    <row r="3590" spans="1:3" x14ac:dyDescent="0.25">
      <c r="A3590">
        <v>31009023</v>
      </c>
      <c r="B3590" t="s">
        <v>2734</v>
      </c>
      <c r="C3590">
        <v>12165.83</v>
      </c>
    </row>
    <row r="3591" spans="1:3" x14ac:dyDescent="0.25">
      <c r="A3591">
        <v>31009029</v>
      </c>
      <c r="B3591" t="s">
        <v>2735</v>
      </c>
      <c r="C3591">
        <v>2.23</v>
      </c>
    </row>
    <row r="3592" spans="1:3" x14ac:dyDescent="0.25">
      <c r="A3592">
        <v>31009039</v>
      </c>
      <c r="B3592" t="s">
        <v>2736</v>
      </c>
      <c r="C3592">
        <v>1.1499999999999999</v>
      </c>
    </row>
    <row r="3593" spans="1:3" x14ac:dyDescent="0.25">
      <c r="A3593">
        <v>31009050</v>
      </c>
      <c r="B3593" t="s">
        <v>2737</v>
      </c>
      <c r="C3593">
        <v>213</v>
      </c>
    </row>
    <row r="3594" spans="1:3" x14ac:dyDescent="0.25">
      <c r="A3594">
        <v>31009051</v>
      </c>
      <c r="B3594" t="s">
        <v>2738</v>
      </c>
      <c r="C3594">
        <v>258.33</v>
      </c>
    </row>
    <row r="3595" spans="1:3" x14ac:dyDescent="0.25">
      <c r="A3595">
        <v>31009052</v>
      </c>
      <c r="B3595" t="s">
        <v>2739</v>
      </c>
      <c r="C3595">
        <v>291.67</v>
      </c>
    </row>
    <row r="3596" spans="1:3" x14ac:dyDescent="0.25">
      <c r="A3596">
        <v>31009060</v>
      </c>
      <c r="B3596" t="s">
        <v>2740</v>
      </c>
      <c r="C3596">
        <v>2908.33</v>
      </c>
    </row>
    <row r="3597" spans="1:3" x14ac:dyDescent="0.25">
      <c r="A3597">
        <v>31009070</v>
      </c>
      <c r="B3597" t="s">
        <v>2741</v>
      </c>
      <c r="C3597">
        <v>4408.33</v>
      </c>
    </row>
    <row r="3598" spans="1:3" x14ac:dyDescent="0.25">
      <c r="A3598">
        <v>31009075</v>
      </c>
      <c r="B3598" t="s">
        <v>2742</v>
      </c>
      <c r="C3598">
        <v>5408.33</v>
      </c>
    </row>
    <row r="3599" spans="1:3" x14ac:dyDescent="0.25">
      <c r="A3599">
        <v>31009641</v>
      </c>
      <c r="B3599" t="s">
        <v>2743</v>
      </c>
      <c r="C3599">
        <v>4614.17</v>
      </c>
    </row>
    <row r="3600" spans="1:3" x14ac:dyDescent="0.25">
      <c r="A3600">
        <v>31009651</v>
      </c>
      <c r="B3600" t="s">
        <v>2744</v>
      </c>
      <c r="C3600">
        <v>4614.17</v>
      </c>
    </row>
    <row r="3601" spans="1:3" x14ac:dyDescent="0.25">
      <c r="A3601">
        <v>31009652</v>
      </c>
      <c r="B3601" t="s">
        <v>2745</v>
      </c>
      <c r="C3601">
        <v>6825</v>
      </c>
    </row>
    <row r="3602" spans="1:3" x14ac:dyDescent="0.25">
      <c r="A3602">
        <v>31009653</v>
      </c>
      <c r="B3602" t="s">
        <v>2746</v>
      </c>
      <c r="C3602">
        <v>9623.33</v>
      </c>
    </row>
    <row r="3603" spans="1:3" x14ac:dyDescent="0.25">
      <c r="A3603">
        <v>31009661</v>
      </c>
      <c r="B3603" t="s">
        <v>2747</v>
      </c>
      <c r="C3603">
        <v>3700</v>
      </c>
    </row>
    <row r="3604" spans="1:3" x14ac:dyDescent="0.25">
      <c r="A3604">
        <v>31009700</v>
      </c>
      <c r="B3604" t="s">
        <v>2748</v>
      </c>
      <c r="C3604">
        <v>3835</v>
      </c>
    </row>
    <row r="3605" spans="1:3" x14ac:dyDescent="0.25">
      <c r="A3605">
        <v>31009722</v>
      </c>
      <c r="B3605" t="s">
        <v>2749</v>
      </c>
      <c r="C3605">
        <v>5442.5</v>
      </c>
    </row>
    <row r="3606" spans="1:3" x14ac:dyDescent="0.25">
      <c r="A3606">
        <v>31009723</v>
      </c>
      <c r="B3606" t="s">
        <v>2750</v>
      </c>
      <c r="C3606">
        <v>5442.5</v>
      </c>
    </row>
    <row r="3607" spans="1:3" x14ac:dyDescent="0.25">
      <c r="A3607">
        <v>31009724</v>
      </c>
      <c r="B3607" t="s">
        <v>2751</v>
      </c>
      <c r="C3607">
        <v>8203.33</v>
      </c>
    </row>
    <row r="3608" spans="1:3" x14ac:dyDescent="0.25">
      <c r="A3608">
        <v>31009725</v>
      </c>
      <c r="B3608" t="s">
        <v>2752</v>
      </c>
      <c r="C3608">
        <v>8203.33</v>
      </c>
    </row>
    <row r="3609" spans="1:3" x14ac:dyDescent="0.25">
      <c r="A3609">
        <v>31009750</v>
      </c>
      <c r="B3609" t="s">
        <v>2753</v>
      </c>
      <c r="C3609">
        <v>5754.17</v>
      </c>
    </row>
    <row r="3610" spans="1:3" x14ac:dyDescent="0.25">
      <c r="A3610">
        <v>31009800</v>
      </c>
      <c r="B3610" t="s">
        <v>2754</v>
      </c>
      <c r="C3610">
        <v>3835</v>
      </c>
    </row>
    <row r="3611" spans="1:3" x14ac:dyDescent="0.25">
      <c r="A3611">
        <v>31009850</v>
      </c>
      <c r="B3611" t="s">
        <v>2755</v>
      </c>
      <c r="C3611">
        <v>5754.17</v>
      </c>
    </row>
    <row r="3612" spans="1:3" x14ac:dyDescent="0.25">
      <c r="A3612">
        <v>31009852</v>
      </c>
      <c r="B3612" t="s">
        <v>2756</v>
      </c>
      <c r="C3612">
        <v>6825</v>
      </c>
    </row>
    <row r="3613" spans="1:3" x14ac:dyDescent="0.25">
      <c r="A3613">
        <v>31009952</v>
      </c>
      <c r="B3613" t="s">
        <v>2757</v>
      </c>
      <c r="C3613">
        <v>5241.67</v>
      </c>
    </row>
    <row r="3614" spans="1:3" x14ac:dyDescent="0.25">
      <c r="A3614">
        <v>31042120</v>
      </c>
      <c r="B3614" t="s">
        <v>2758</v>
      </c>
      <c r="C3614">
        <v>6630.3</v>
      </c>
    </row>
    <row r="3615" spans="1:3" x14ac:dyDescent="0.25">
      <c r="A3615">
        <v>31042121</v>
      </c>
      <c r="B3615" t="s">
        <v>2759</v>
      </c>
      <c r="C3615">
        <v>6926.04</v>
      </c>
    </row>
    <row r="3616" spans="1:3" x14ac:dyDescent="0.25">
      <c r="A3616">
        <v>31042122</v>
      </c>
      <c r="B3616" t="s">
        <v>2760</v>
      </c>
      <c r="C3616">
        <v>7142.28</v>
      </c>
    </row>
    <row r="3617" spans="1:3" x14ac:dyDescent="0.25">
      <c r="A3617">
        <v>31042123</v>
      </c>
      <c r="B3617" t="s">
        <v>2761</v>
      </c>
      <c r="C3617">
        <v>8626.5400000000009</v>
      </c>
    </row>
    <row r="3618" spans="1:3" x14ac:dyDescent="0.25">
      <c r="A3618">
        <v>31042124</v>
      </c>
      <c r="B3618" t="s">
        <v>2762</v>
      </c>
      <c r="C3618">
        <v>9023.25</v>
      </c>
    </row>
    <row r="3619" spans="1:3" x14ac:dyDescent="0.25">
      <c r="A3619">
        <v>31042125</v>
      </c>
      <c r="B3619" t="s">
        <v>2763</v>
      </c>
      <c r="C3619">
        <v>9283.2199999999993</v>
      </c>
    </row>
    <row r="3620" spans="1:3" x14ac:dyDescent="0.25">
      <c r="A3620">
        <v>31042126</v>
      </c>
      <c r="B3620" t="s">
        <v>2764</v>
      </c>
      <c r="C3620">
        <v>10123.530000000001</v>
      </c>
    </row>
    <row r="3621" spans="1:3" x14ac:dyDescent="0.25">
      <c r="A3621">
        <v>31042127</v>
      </c>
      <c r="B3621" t="s">
        <v>2765</v>
      </c>
      <c r="C3621">
        <v>11242.1</v>
      </c>
    </row>
    <row r="3622" spans="1:3" x14ac:dyDescent="0.25">
      <c r="A3622">
        <v>31042128</v>
      </c>
      <c r="B3622" t="s">
        <v>2766</v>
      </c>
      <c r="C3622">
        <v>10552.83</v>
      </c>
    </row>
    <row r="3623" spans="1:3" x14ac:dyDescent="0.25">
      <c r="A3623">
        <v>31042129</v>
      </c>
      <c r="B3623" t="s">
        <v>2767</v>
      </c>
      <c r="C3623">
        <v>11036.98</v>
      </c>
    </row>
    <row r="3624" spans="1:3" x14ac:dyDescent="0.25">
      <c r="A3624">
        <v>31042130</v>
      </c>
      <c r="B3624" t="s">
        <v>2768</v>
      </c>
      <c r="C3624">
        <v>11350.22</v>
      </c>
    </row>
    <row r="3625" spans="1:3" x14ac:dyDescent="0.25">
      <c r="A3625">
        <v>31042131</v>
      </c>
      <c r="B3625" t="s">
        <v>2769</v>
      </c>
      <c r="C3625">
        <v>12343.17</v>
      </c>
    </row>
    <row r="3626" spans="1:3" x14ac:dyDescent="0.25">
      <c r="A3626">
        <v>31042132</v>
      </c>
      <c r="B3626" t="s">
        <v>2770</v>
      </c>
      <c r="C3626">
        <v>13794.84</v>
      </c>
    </row>
    <row r="3627" spans="1:3" x14ac:dyDescent="0.25">
      <c r="A3627">
        <v>31042233</v>
      </c>
      <c r="B3627" t="s">
        <v>2771</v>
      </c>
      <c r="C3627">
        <v>14234.47</v>
      </c>
    </row>
    <row r="3628" spans="1:3" x14ac:dyDescent="0.25">
      <c r="A3628">
        <v>31042234</v>
      </c>
      <c r="B3628" t="s">
        <v>2772</v>
      </c>
      <c r="C3628">
        <v>17790.509999999998</v>
      </c>
    </row>
    <row r="3629" spans="1:3" x14ac:dyDescent="0.25">
      <c r="A3629">
        <v>31042327</v>
      </c>
      <c r="B3629" t="s">
        <v>2773</v>
      </c>
      <c r="C3629">
        <v>11610.97</v>
      </c>
    </row>
    <row r="3630" spans="1:3" x14ac:dyDescent="0.25">
      <c r="A3630">
        <v>31042328</v>
      </c>
      <c r="B3630" t="s">
        <v>2774</v>
      </c>
      <c r="C3630">
        <v>14704.32</v>
      </c>
    </row>
    <row r="3631" spans="1:3" x14ac:dyDescent="0.25">
      <c r="A3631">
        <v>31042922</v>
      </c>
      <c r="B3631" t="s">
        <v>2775</v>
      </c>
      <c r="C3631">
        <v>7818.83</v>
      </c>
    </row>
    <row r="3632" spans="1:3" x14ac:dyDescent="0.25">
      <c r="A3632">
        <v>31042923</v>
      </c>
      <c r="B3632" t="s">
        <v>2776</v>
      </c>
      <c r="C3632">
        <v>8780.7800000000007</v>
      </c>
    </row>
    <row r="3633" spans="1:3" x14ac:dyDescent="0.25">
      <c r="A3633">
        <v>31042924</v>
      </c>
      <c r="B3633" t="s">
        <v>2777</v>
      </c>
      <c r="C3633">
        <v>9063</v>
      </c>
    </row>
    <row r="3634" spans="1:3" x14ac:dyDescent="0.25">
      <c r="A3634">
        <v>31042925</v>
      </c>
      <c r="B3634" t="s">
        <v>2778</v>
      </c>
      <c r="C3634">
        <v>11848.68</v>
      </c>
    </row>
    <row r="3635" spans="1:3" x14ac:dyDescent="0.25">
      <c r="A3635">
        <v>31043129</v>
      </c>
      <c r="B3635" t="s">
        <v>2779</v>
      </c>
      <c r="C3635">
        <v>12547.48</v>
      </c>
    </row>
    <row r="3636" spans="1:3" x14ac:dyDescent="0.25">
      <c r="A3636">
        <v>31043130</v>
      </c>
      <c r="B3636" t="s">
        <v>2780</v>
      </c>
      <c r="C3636">
        <v>13119.09</v>
      </c>
    </row>
    <row r="3637" spans="1:3" x14ac:dyDescent="0.25">
      <c r="A3637">
        <v>31043131</v>
      </c>
      <c r="B3637" t="s">
        <v>2781</v>
      </c>
      <c r="C3637">
        <v>13486.38</v>
      </c>
    </row>
    <row r="3638" spans="1:3" x14ac:dyDescent="0.25">
      <c r="A3638">
        <v>31043132</v>
      </c>
      <c r="B3638" t="s">
        <v>2782</v>
      </c>
      <c r="C3638">
        <v>14631.97</v>
      </c>
    </row>
    <row r="3639" spans="1:3" x14ac:dyDescent="0.25">
      <c r="A3639">
        <v>31043133</v>
      </c>
      <c r="B3639" t="s">
        <v>2783</v>
      </c>
      <c r="C3639">
        <v>16435.830000000002</v>
      </c>
    </row>
    <row r="3640" spans="1:3" x14ac:dyDescent="0.25">
      <c r="A3640">
        <v>31043134</v>
      </c>
      <c r="B3640" t="s">
        <v>2784</v>
      </c>
      <c r="C3640">
        <v>16947.02</v>
      </c>
    </row>
    <row r="3641" spans="1:3" x14ac:dyDescent="0.25">
      <c r="A3641">
        <v>31043135</v>
      </c>
      <c r="B3641" t="s">
        <v>2785</v>
      </c>
      <c r="C3641">
        <v>20893.400000000001</v>
      </c>
    </row>
    <row r="3642" spans="1:3" x14ac:dyDescent="0.25">
      <c r="A3642">
        <v>31043140</v>
      </c>
      <c r="B3642" t="s">
        <v>2786</v>
      </c>
      <c r="C3642">
        <v>21441.15</v>
      </c>
    </row>
    <row r="3643" spans="1:3" x14ac:dyDescent="0.25">
      <c r="A3643">
        <v>31043141</v>
      </c>
      <c r="B3643" t="s">
        <v>2787</v>
      </c>
      <c r="C3643">
        <v>18230.14</v>
      </c>
    </row>
    <row r="3644" spans="1:3" x14ac:dyDescent="0.25">
      <c r="A3644">
        <v>31043142</v>
      </c>
      <c r="B3644" t="s">
        <v>2788</v>
      </c>
      <c r="C3644">
        <v>15077.97</v>
      </c>
    </row>
    <row r="3645" spans="1:3" x14ac:dyDescent="0.25">
      <c r="A3645">
        <v>31043143</v>
      </c>
      <c r="B3645" t="s">
        <v>2789</v>
      </c>
      <c r="C3645">
        <v>11975.73</v>
      </c>
    </row>
    <row r="3646" spans="1:3" x14ac:dyDescent="0.25">
      <c r="A3646">
        <v>31051050</v>
      </c>
      <c r="B3646" t="s">
        <v>2790</v>
      </c>
      <c r="C3646">
        <v>7369.17</v>
      </c>
    </row>
    <row r="3647" spans="1:3" x14ac:dyDescent="0.25">
      <c r="A3647">
        <v>31051060</v>
      </c>
      <c r="B3647" t="s">
        <v>2791</v>
      </c>
      <c r="C3647">
        <v>10069.17</v>
      </c>
    </row>
    <row r="3648" spans="1:3" x14ac:dyDescent="0.25">
      <c r="A3648">
        <v>31051065</v>
      </c>
      <c r="B3648" t="s">
        <v>7730</v>
      </c>
      <c r="C3648">
        <v>9857.5</v>
      </c>
    </row>
    <row r="3649" spans="1:3" x14ac:dyDescent="0.25">
      <c r="A3649">
        <v>31051070</v>
      </c>
      <c r="B3649" t="s">
        <v>2792</v>
      </c>
      <c r="C3649">
        <v>10599.17</v>
      </c>
    </row>
    <row r="3650" spans="1:3" x14ac:dyDescent="0.25">
      <c r="A3650">
        <v>31610010</v>
      </c>
      <c r="B3650" t="s">
        <v>7731</v>
      </c>
      <c r="C3650">
        <v>11800</v>
      </c>
    </row>
    <row r="3651" spans="1:3" x14ac:dyDescent="0.25">
      <c r="A3651">
        <v>31610020</v>
      </c>
      <c r="B3651" t="s">
        <v>7732</v>
      </c>
      <c r="C3651">
        <v>15555</v>
      </c>
    </row>
    <row r="3652" spans="1:3" x14ac:dyDescent="0.25">
      <c r="A3652">
        <v>31610030</v>
      </c>
      <c r="B3652" t="s">
        <v>7733</v>
      </c>
      <c r="C3652">
        <v>15884.17</v>
      </c>
    </row>
    <row r="3653" spans="1:3" x14ac:dyDescent="0.25">
      <c r="A3653">
        <v>31610040</v>
      </c>
      <c r="B3653" t="s">
        <v>7734</v>
      </c>
      <c r="C3653">
        <v>15884.17</v>
      </c>
    </row>
    <row r="3654" spans="1:3" x14ac:dyDescent="0.25">
      <c r="A3654">
        <v>31610050</v>
      </c>
      <c r="B3654" t="s">
        <v>7735</v>
      </c>
      <c r="C3654">
        <v>15884.17</v>
      </c>
    </row>
    <row r="3655" spans="1:3" x14ac:dyDescent="0.25">
      <c r="A3655">
        <v>31610060</v>
      </c>
      <c r="B3655" t="s">
        <v>7736</v>
      </c>
      <c r="C3655">
        <v>15884.17</v>
      </c>
    </row>
    <row r="3656" spans="1:3" x14ac:dyDescent="0.25">
      <c r="A3656">
        <v>31610070</v>
      </c>
      <c r="B3656" t="s">
        <v>7737</v>
      </c>
      <c r="C3656">
        <v>15884.17</v>
      </c>
    </row>
    <row r="3657" spans="1:3" x14ac:dyDescent="0.25">
      <c r="A3657">
        <v>31610080</v>
      </c>
      <c r="B3657" t="s">
        <v>7738</v>
      </c>
      <c r="C3657">
        <v>11800</v>
      </c>
    </row>
    <row r="3658" spans="1:3" x14ac:dyDescent="0.25">
      <c r="A3658">
        <v>31610091</v>
      </c>
      <c r="B3658" t="s">
        <v>7739</v>
      </c>
      <c r="C3658">
        <v>666.67</v>
      </c>
    </row>
    <row r="3659" spans="1:3" x14ac:dyDescent="0.25">
      <c r="A3659">
        <v>31610092</v>
      </c>
      <c r="B3659" t="s">
        <v>7740</v>
      </c>
      <c r="C3659">
        <v>1250</v>
      </c>
    </row>
    <row r="3660" spans="1:3" x14ac:dyDescent="0.25">
      <c r="A3660">
        <v>31701010</v>
      </c>
      <c r="B3660" t="s">
        <v>7741</v>
      </c>
      <c r="C3660">
        <v>2466.67</v>
      </c>
    </row>
    <row r="3661" spans="1:3" x14ac:dyDescent="0.25">
      <c r="A3661">
        <v>31701020</v>
      </c>
      <c r="B3661" t="s">
        <v>7742</v>
      </c>
      <c r="C3661">
        <v>59.17</v>
      </c>
    </row>
    <row r="3662" spans="1:3" x14ac:dyDescent="0.25">
      <c r="A3662">
        <v>31701030</v>
      </c>
      <c r="B3662" t="s">
        <v>7743</v>
      </c>
      <c r="C3662">
        <v>339.17</v>
      </c>
    </row>
    <row r="3663" spans="1:3" x14ac:dyDescent="0.25">
      <c r="A3663">
        <v>32030000</v>
      </c>
      <c r="B3663" t="s">
        <v>2793</v>
      </c>
      <c r="C3663">
        <v>2925</v>
      </c>
    </row>
    <row r="3664" spans="1:3" x14ac:dyDescent="0.25">
      <c r="A3664">
        <v>32030005</v>
      </c>
      <c r="B3664" t="s">
        <v>2794</v>
      </c>
      <c r="C3664">
        <v>3240</v>
      </c>
    </row>
    <row r="3665" spans="1:3" x14ac:dyDescent="0.25">
      <c r="A3665">
        <v>32030010</v>
      </c>
      <c r="B3665" t="s">
        <v>2795</v>
      </c>
      <c r="C3665">
        <v>3960</v>
      </c>
    </row>
    <row r="3666" spans="1:3" x14ac:dyDescent="0.25">
      <c r="A3666">
        <v>32030015</v>
      </c>
      <c r="B3666" t="s">
        <v>2796</v>
      </c>
      <c r="C3666">
        <v>4320</v>
      </c>
    </row>
    <row r="3667" spans="1:3" x14ac:dyDescent="0.25">
      <c r="A3667">
        <v>32030020</v>
      </c>
      <c r="B3667" t="s">
        <v>2797</v>
      </c>
      <c r="C3667">
        <v>5085</v>
      </c>
    </row>
    <row r="3668" spans="1:3" x14ac:dyDescent="0.25">
      <c r="A3668">
        <v>32030025</v>
      </c>
      <c r="B3668" t="s">
        <v>2798</v>
      </c>
      <c r="C3668">
        <v>5445</v>
      </c>
    </row>
    <row r="3669" spans="1:3" x14ac:dyDescent="0.25">
      <c r="A3669">
        <v>32030030</v>
      </c>
      <c r="B3669" t="s">
        <v>2799</v>
      </c>
      <c r="C3669">
        <v>6210</v>
      </c>
    </row>
    <row r="3670" spans="1:3" x14ac:dyDescent="0.25">
      <c r="A3670">
        <v>32030035</v>
      </c>
      <c r="B3670" t="s">
        <v>2800</v>
      </c>
      <c r="C3670">
        <v>7425</v>
      </c>
    </row>
    <row r="3671" spans="1:3" x14ac:dyDescent="0.25">
      <c r="A3671">
        <v>32030040</v>
      </c>
      <c r="B3671" t="s">
        <v>2801</v>
      </c>
      <c r="C3671">
        <v>3060</v>
      </c>
    </row>
    <row r="3672" spans="1:3" x14ac:dyDescent="0.25">
      <c r="A3672">
        <v>32030045</v>
      </c>
      <c r="B3672" t="s">
        <v>2802</v>
      </c>
      <c r="C3672">
        <v>3420</v>
      </c>
    </row>
    <row r="3673" spans="1:3" x14ac:dyDescent="0.25">
      <c r="A3673">
        <v>32030050</v>
      </c>
      <c r="B3673" t="s">
        <v>2803</v>
      </c>
      <c r="C3673">
        <v>4185</v>
      </c>
    </row>
    <row r="3674" spans="1:3" x14ac:dyDescent="0.25">
      <c r="A3674">
        <v>32030055</v>
      </c>
      <c r="B3674" t="s">
        <v>2804</v>
      </c>
      <c r="C3674">
        <v>4500</v>
      </c>
    </row>
    <row r="3675" spans="1:3" x14ac:dyDescent="0.25">
      <c r="A3675">
        <v>32030060</v>
      </c>
      <c r="B3675" t="s">
        <v>2805</v>
      </c>
      <c r="C3675">
        <v>5310</v>
      </c>
    </row>
    <row r="3676" spans="1:3" x14ac:dyDescent="0.25">
      <c r="A3676">
        <v>32030065</v>
      </c>
      <c r="B3676" t="s">
        <v>2806</v>
      </c>
      <c r="C3676">
        <v>5670</v>
      </c>
    </row>
    <row r="3677" spans="1:3" x14ac:dyDescent="0.25">
      <c r="A3677">
        <v>32030070</v>
      </c>
      <c r="B3677" t="s">
        <v>2807</v>
      </c>
      <c r="C3677">
        <v>6525</v>
      </c>
    </row>
    <row r="3678" spans="1:3" x14ac:dyDescent="0.25">
      <c r="A3678">
        <v>32030075</v>
      </c>
      <c r="B3678" t="s">
        <v>2808</v>
      </c>
      <c r="C3678">
        <v>7740</v>
      </c>
    </row>
    <row r="3679" spans="1:3" x14ac:dyDescent="0.25">
      <c r="A3679">
        <v>32030080</v>
      </c>
      <c r="B3679" t="s">
        <v>2809</v>
      </c>
      <c r="C3679">
        <v>3195</v>
      </c>
    </row>
    <row r="3680" spans="1:3" x14ac:dyDescent="0.25">
      <c r="A3680">
        <v>32030085</v>
      </c>
      <c r="B3680" t="s">
        <v>2810</v>
      </c>
      <c r="C3680">
        <v>3600</v>
      </c>
    </row>
    <row r="3681" spans="1:3" x14ac:dyDescent="0.25">
      <c r="A3681">
        <v>32030090</v>
      </c>
      <c r="B3681" t="s">
        <v>2811</v>
      </c>
      <c r="C3681">
        <v>4365</v>
      </c>
    </row>
    <row r="3682" spans="1:3" x14ac:dyDescent="0.25">
      <c r="A3682">
        <v>32030095</v>
      </c>
      <c r="B3682" t="s">
        <v>2812</v>
      </c>
      <c r="C3682">
        <v>4770</v>
      </c>
    </row>
    <row r="3683" spans="1:3" x14ac:dyDescent="0.25">
      <c r="A3683">
        <v>32030100</v>
      </c>
      <c r="B3683" t="s">
        <v>2813</v>
      </c>
      <c r="C3683">
        <v>5535</v>
      </c>
    </row>
    <row r="3684" spans="1:3" x14ac:dyDescent="0.25">
      <c r="A3684">
        <v>32030105</v>
      </c>
      <c r="B3684" t="s">
        <v>2814</v>
      </c>
      <c r="C3684">
        <v>5940</v>
      </c>
    </row>
    <row r="3685" spans="1:3" x14ac:dyDescent="0.25">
      <c r="A3685">
        <v>32030110</v>
      </c>
      <c r="B3685" t="s">
        <v>2815</v>
      </c>
      <c r="C3685">
        <v>6795</v>
      </c>
    </row>
    <row r="3686" spans="1:3" x14ac:dyDescent="0.25">
      <c r="A3686">
        <v>32030115</v>
      </c>
      <c r="B3686" t="s">
        <v>2816</v>
      </c>
      <c r="C3686">
        <v>8055</v>
      </c>
    </row>
    <row r="3687" spans="1:3" x14ac:dyDescent="0.25">
      <c r="A3687">
        <v>32030120</v>
      </c>
      <c r="B3687" t="s">
        <v>2817</v>
      </c>
      <c r="C3687">
        <v>3330</v>
      </c>
    </row>
    <row r="3688" spans="1:3" x14ac:dyDescent="0.25">
      <c r="A3688">
        <v>32030125</v>
      </c>
      <c r="B3688" t="s">
        <v>2818</v>
      </c>
      <c r="C3688">
        <v>3735</v>
      </c>
    </row>
    <row r="3689" spans="1:3" x14ac:dyDescent="0.25">
      <c r="A3689">
        <v>32030130</v>
      </c>
      <c r="B3689" t="s">
        <v>2819</v>
      </c>
      <c r="C3689">
        <v>4545</v>
      </c>
    </row>
    <row r="3690" spans="1:3" x14ac:dyDescent="0.25">
      <c r="A3690">
        <v>32030135</v>
      </c>
      <c r="B3690" t="s">
        <v>2820</v>
      </c>
      <c r="C3690">
        <v>4950</v>
      </c>
    </row>
    <row r="3691" spans="1:3" x14ac:dyDescent="0.25">
      <c r="A3691">
        <v>32030140</v>
      </c>
      <c r="B3691" t="s">
        <v>2821</v>
      </c>
      <c r="C3691">
        <v>5760</v>
      </c>
    </row>
    <row r="3692" spans="1:3" x14ac:dyDescent="0.25">
      <c r="A3692">
        <v>32030145</v>
      </c>
      <c r="B3692" t="s">
        <v>2822</v>
      </c>
      <c r="C3692">
        <v>6210</v>
      </c>
    </row>
    <row r="3693" spans="1:3" x14ac:dyDescent="0.25">
      <c r="A3693">
        <v>32030150</v>
      </c>
      <c r="B3693" t="s">
        <v>2823</v>
      </c>
      <c r="C3693">
        <v>7065</v>
      </c>
    </row>
    <row r="3694" spans="1:3" x14ac:dyDescent="0.25">
      <c r="A3694">
        <v>32030155</v>
      </c>
      <c r="B3694" t="s">
        <v>2824</v>
      </c>
      <c r="C3694">
        <v>8415</v>
      </c>
    </row>
    <row r="3695" spans="1:3" x14ac:dyDescent="0.25">
      <c r="A3695">
        <v>32030160</v>
      </c>
      <c r="B3695" t="s">
        <v>2825</v>
      </c>
      <c r="C3695">
        <v>3420</v>
      </c>
    </row>
    <row r="3696" spans="1:3" x14ac:dyDescent="0.25">
      <c r="A3696">
        <v>32030165</v>
      </c>
      <c r="B3696" t="s">
        <v>2826</v>
      </c>
      <c r="C3696">
        <v>3825</v>
      </c>
    </row>
    <row r="3697" spans="1:3" x14ac:dyDescent="0.25">
      <c r="A3697">
        <v>32030170</v>
      </c>
      <c r="B3697" t="s">
        <v>2827</v>
      </c>
      <c r="C3697">
        <v>4635</v>
      </c>
    </row>
    <row r="3698" spans="1:3" x14ac:dyDescent="0.25">
      <c r="A3698">
        <v>32030175</v>
      </c>
      <c r="B3698" t="s">
        <v>2828</v>
      </c>
      <c r="C3698">
        <v>5085</v>
      </c>
    </row>
    <row r="3699" spans="1:3" x14ac:dyDescent="0.25">
      <c r="A3699">
        <v>32030180</v>
      </c>
      <c r="B3699" t="s">
        <v>2829</v>
      </c>
      <c r="C3699">
        <v>5940</v>
      </c>
    </row>
    <row r="3700" spans="1:3" x14ac:dyDescent="0.25">
      <c r="A3700">
        <v>32030185</v>
      </c>
      <c r="B3700" t="s">
        <v>2830</v>
      </c>
      <c r="C3700">
        <v>6345</v>
      </c>
    </row>
    <row r="3701" spans="1:3" x14ac:dyDescent="0.25">
      <c r="A3701">
        <v>32030190</v>
      </c>
      <c r="B3701" t="s">
        <v>2831</v>
      </c>
      <c r="C3701">
        <v>7245</v>
      </c>
    </row>
    <row r="3702" spans="1:3" x14ac:dyDescent="0.25">
      <c r="A3702">
        <v>32030195</v>
      </c>
      <c r="B3702" t="s">
        <v>2832</v>
      </c>
      <c r="C3702">
        <v>7650</v>
      </c>
    </row>
    <row r="3703" spans="1:3" x14ac:dyDescent="0.25">
      <c r="A3703">
        <v>32030200</v>
      </c>
      <c r="B3703" t="s">
        <v>2833</v>
      </c>
      <c r="C3703">
        <v>8595</v>
      </c>
    </row>
    <row r="3704" spans="1:3" x14ac:dyDescent="0.25">
      <c r="A3704">
        <v>32030205</v>
      </c>
      <c r="B3704" t="s">
        <v>2834</v>
      </c>
      <c r="C3704">
        <v>9000</v>
      </c>
    </row>
    <row r="3705" spans="1:3" x14ac:dyDescent="0.25">
      <c r="A3705">
        <v>32030210</v>
      </c>
      <c r="B3705" t="s">
        <v>2835</v>
      </c>
      <c r="C3705">
        <v>3600</v>
      </c>
    </row>
    <row r="3706" spans="1:3" x14ac:dyDescent="0.25">
      <c r="A3706">
        <v>32030215</v>
      </c>
      <c r="B3706" t="s">
        <v>2836</v>
      </c>
      <c r="C3706">
        <v>4005</v>
      </c>
    </row>
    <row r="3707" spans="1:3" x14ac:dyDescent="0.25">
      <c r="A3707">
        <v>32030220</v>
      </c>
      <c r="B3707" t="s">
        <v>2837</v>
      </c>
      <c r="C3707">
        <v>4860</v>
      </c>
    </row>
    <row r="3708" spans="1:3" x14ac:dyDescent="0.25">
      <c r="A3708">
        <v>32030225</v>
      </c>
      <c r="B3708" t="s">
        <v>2838</v>
      </c>
      <c r="C3708">
        <v>5265</v>
      </c>
    </row>
    <row r="3709" spans="1:3" x14ac:dyDescent="0.25">
      <c r="A3709">
        <v>32030230</v>
      </c>
      <c r="B3709" t="s">
        <v>2839</v>
      </c>
      <c r="C3709">
        <v>6165</v>
      </c>
    </row>
    <row r="3710" spans="1:3" x14ac:dyDescent="0.25">
      <c r="A3710">
        <v>32030235</v>
      </c>
      <c r="B3710" t="s">
        <v>2840</v>
      </c>
      <c r="C3710">
        <v>6570</v>
      </c>
    </row>
    <row r="3711" spans="1:3" x14ac:dyDescent="0.25">
      <c r="A3711">
        <v>32030240</v>
      </c>
      <c r="B3711" t="s">
        <v>2841</v>
      </c>
      <c r="C3711">
        <v>7515</v>
      </c>
    </row>
    <row r="3712" spans="1:3" x14ac:dyDescent="0.25">
      <c r="A3712">
        <v>32030245</v>
      </c>
      <c r="B3712" t="s">
        <v>2842</v>
      </c>
      <c r="C3712">
        <v>7920</v>
      </c>
    </row>
    <row r="3713" spans="1:3" x14ac:dyDescent="0.25">
      <c r="A3713">
        <v>32030250</v>
      </c>
      <c r="B3713" t="s">
        <v>2843</v>
      </c>
      <c r="C3713">
        <v>8910</v>
      </c>
    </row>
    <row r="3714" spans="1:3" x14ac:dyDescent="0.25">
      <c r="A3714">
        <v>32030255</v>
      </c>
      <c r="B3714" t="s">
        <v>2844</v>
      </c>
      <c r="C3714">
        <v>9360</v>
      </c>
    </row>
    <row r="3715" spans="1:3" x14ac:dyDescent="0.25">
      <c r="A3715">
        <v>32030260</v>
      </c>
      <c r="B3715" t="s">
        <v>2845</v>
      </c>
      <c r="C3715">
        <v>3735</v>
      </c>
    </row>
    <row r="3716" spans="1:3" x14ac:dyDescent="0.25">
      <c r="A3716">
        <v>32030265</v>
      </c>
      <c r="B3716" t="s">
        <v>2846</v>
      </c>
      <c r="C3716">
        <v>4140</v>
      </c>
    </row>
    <row r="3717" spans="1:3" x14ac:dyDescent="0.25">
      <c r="A3717">
        <v>32030270</v>
      </c>
      <c r="B3717" t="s">
        <v>2847</v>
      </c>
      <c r="C3717">
        <v>5040</v>
      </c>
    </row>
    <row r="3718" spans="1:3" x14ac:dyDescent="0.25">
      <c r="A3718">
        <v>32030275</v>
      </c>
      <c r="B3718" t="s">
        <v>2848</v>
      </c>
      <c r="C3718">
        <v>5445</v>
      </c>
    </row>
    <row r="3719" spans="1:3" x14ac:dyDescent="0.25">
      <c r="A3719">
        <v>32030280</v>
      </c>
      <c r="B3719" t="s">
        <v>2849</v>
      </c>
      <c r="C3719">
        <v>6390</v>
      </c>
    </row>
    <row r="3720" spans="1:3" x14ac:dyDescent="0.25">
      <c r="A3720">
        <v>32030285</v>
      </c>
      <c r="B3720" t="s">
        <v>2850</v>
      </c>
      <c r="C3720">
        <v>6795</v>
      </c>
    </row>
    <row r="3721" spans="1:3" x14ac:dyDescent="0.25">
      <c r="A3721">
        <v>32030290</v>
      </c>
      <c r="B3721" t="s">
        <v>2851</v>
      </c>
      <c r="C3721">
        <v>7785</v>
      </c>
    </row>
    <row r="3722" spans="1:3" x14ac:dyDescent="0.25">
      <c r="A3722">
        <v>32030295</v>
      </c>
      <c r="B3722" t="s">
        <v>2852</v>
      </c>
      <c r="C3722">
        <v>8280</v>
      </c>
    </row>
    <row r="3723" spans="1:3" x14ac:dyDescent="0.25">
      <c r="A3723">
        <v>32030300</v>
      </c>
      <c r="B3723" t="s">
        <v>2853</v>
      </c>
      <c r="C3723">
        <v>9225</v>
      </c>
    </row>
    <row r="3724" spans="1:3" x14ac:dyDescent="0.25">
      <c r="A3724">
        <v>32030305</v>
      </c>
      <c r="B3724" t="s">
        <v>2854</v>
      </c>
      <c r="C3724">
        <v>9720</v>
      </c>
    </row>
    <row r="3725" spans="1:3" x14ac:dyDescent="0.25">
      <c r="A3725">
        <v>32030310</v>
      </c>
      <c r="B3725" t="s">
        <v>2855</v>
      </c>
      <c r="C3725">
        <v>10755</v>
      </c>
    </row>
    <row r="3726" spans="1:3" x14ac:dyDescent="0.25">
      <c r="A3726">
        <v>32030315</v>
      </c>
      <c r="B3726" t="s">
        <v>2856</v>
      </c>
      <c r="C3726">
        <v>11205</v>
      </c>
    </row>
    <row r="3727" spans="1:3" x14ac:dyDescent="0.25">
      <c r="A3727">
        <v>32030320</v>
      </c>
      <c r="B3727" t="s">
        <v>2857</v>
      </c>
      <c r="C3727">
        <v>3870</v>
      </c>
    </row>
    <row r="3728" spans="1:3" x14ac:dyDescent="0.25">
      <c r="A3728">
        <v>32030325</v>
      </c>
      <c r="B3728" t="s">
        <v>2858</v>
      </c>
      <c r="C3728">
        <v>4275</v>
      </c>
    </row>
    <row r="3729" spans="1:3" x14ac:dyDescent="0.25">
      <c r="A3729">
        <v>32030330</v>
      </c>
      <c r="B3729" t="s">
        <v>2859</v>
      </c>
      <c r="C3729">
        <v>5220</v>
      </c>
    </row>
    <row r="3730" spans="1:3" x14ac:dyDescent="0.25">
      <c r="A3730">
        <v>32030335</v>
      </c>
      <c r="B3730" t="s">
        <v>2860</v>
      </c>
      <c r="C3730">
        <v>5625</v>
      </c>
    </row>
    <row r="3731" spans="1:3" x14ac:dyDescent="0.25">
      <c r="A3731">
        <v>32030340</v>
      </c>
      <c r="B3731" t="s">
        <v>2861</v>
      </c>
      <c r="C3731">
        <v>6615</v>
      </c>
    </row>
    <row r="3732" spans="1:3" x14ac:dyDescent="0.25">
      <c r="A3732">
        <v>32030345</v>
      </c>
      <c r="B3732" t="s">
        <v>2862</v>
      </c>
      <c r="C3732">
        <v>7110</v>
      </c>
    </row>
    <row r="3733" spans="1:3" x14ac:dyDescent="0.25">
      <c r="A3733">
        <v>32030350</v>
      </c>
      <c r="B3733" t="s">
        <v>2863</v>
      </c>
      <c r="C3733">
        <v>8055</v>
      </c>
    </row>
    <row r="3734" spans="1:3" x14ac:dyDescent="0.25">
      <c r="A3734">
        <v>32030355</v>
      </c>
      <c r="B3734" t="s">
        <v>2864</v>
      </c>
      <c r="C3734">
        <v>8550</v>
      </c>
    </row>
    <row r="3735" spans="1:3" x14ac:dyDescent="0.25">
      <c r="A3735">
        <v>32030360</v>
      </c>
      <c r="B3735" t="s">
        <v>2865</v>
      </c>
      <c r="C3735">
        <v>9585</v>
      </c>
    </row>
    <row r="3736" spans="1:3" x14ac:dyDescent="0.25">
      <c r="A3736">
        <v>32030365</v>
      </c>
      <c r="B3736" t="s">
        <v>2866</v>
      </c>
      <c r="C3736">
        <v>10035</v>
      </c>
    </row>
    <row r="3737" spans="1:3" x14ac:dyDescent="0.25">
      <c r="A3737">
        <v>32030370</v>
      </c>
      <c r="B3737" t="s">
        <v>2867</v>
      </c>
      <c r="C3737">
        <v>11115</v>
      </c>
    </row>
    <row r="3738" spans="1:3" x14ac:dyDescent="0.25">
      <c r="A3738">
        <v>32030375</v>
      </c>
      <c r="B3738" t="s">
        <v>2868</v>
      </c>
      <c r="C3738">
        <v>11610</v>
      </c>
    </row>
    <row r="3739" spans="1:3" x14ac:dyDescent="0.25">
      <c r="A3739">
        <v>32030380</v>
      </c>
      <c r="B3739" t="s">
        <v>2869</v>
      </c>
      <c r="C3739">
        <v>4005</v>
      </c>
    </row>
    <row r="3740" spans="1:3" x14ac:dyDescent="0.25">
      <c r="A3740">
        <v>32030385</v>
      </c>
      <c r="B3740" t="s">
        <v>2870</v>
      </c>
      <c r="C3740">
        <v>4410</v>
      </c>
    </row>
    <row r="3741" spans="1:3" x14ac:dyDescent="0.25">
      <c r="A3741">
        <v>32030390</v>
      </c>
      <c r="B3741" t="s">
        <v>2871</v>
      </c>
      <c r="C3741">
        <v>5400</v>
      </c>
    </row>
    <row r="3742" spans="1:3" x14ac:dyDescent="0.25">
      <c r="A3742">
        <v>32030395</v>
      </c>
      <c r="B3742" t="s">
        <v>2872</v>
      </c>
      <c r="C3742">
        <v>5850</v>
      </c>
    </row>
    <row r="3743" spans="1:3" x14ac:dyDescent="0.25">
      <c r="A3743">
        <v>32030400</v>
      </c>
      <c r="B3743" t="s">
        <v>2873</v>
      </c>
      <c r="C3743">
        <v>6840</v>
      </c>
    </row>
    <row r="3744" spans="1:3" x14ac:dyDescent="0.25">
      <c r="A3744">
        <v>32030405</v>
      </c>
      <c r="B3744" t="s">
        <v>2874</v>
      </c>
      <c r="C3744">
        <v>7335</v>
      </c>
    </row>
    <row r="3745" spans="1:3" x14ac:dyDescent="0.25">
      <c r="A3745">
        <v>32030410</v>
      </c>
      <c r="B3745" t="s">
        <v>2875</v>
      </c>
      <c r="C3745">
        <v>8370</v>
      </c>
    </row>
    <row r="3746" spans="1:3" x14ac:dyDescent="0.25">
      <c r="A3746">
        <v>32030415</v>
      </c>
      <c r="B3746" t="s">
        <v>2876</v>
      </c>
      <c r="C3746">
        <v>8820</v>
      </c>
    </row>
    <row r="3747" spans="1:3" x14ac:dyDescent="0.25">
      <c r="A3747">
        <v>32030420</v>
      </c>
      <c r="B3747" t="s">
        <v>2877</v>
      </c>
      <c r="C3747">
        <v>9900</v>
      </c>
    </row>
    <row r="3748" spans="1:3" x14ac:dyDescent="0.25">
      <c r="A3748">
        <v>32030425</v>
      </c>
      <c r="B3748" t="s">
        <v>2878</v>
      </c>
      <c r="C3748">
        <v>10395</v>
      </c>
    </row>
    <row r="3749" spans="1:3" x14ac:dyDescent="0.25">
      <c r="A3749">
        <v>32030430</v>
      </c>
      <c r="B3749" t="s">
        <v>2879</v>
      </c>
      <c r="C3749">
        <v>11475</v>
      </c>
    </row>
    <row r="3750" spans="1:3" x14ac:dyDescent="0.25">
      <c r="A3750">
        <v>32030435</v>
      </c>
      <c r="B3750" t="s">
        <v>2880</v>
      </c>
      <c r="C3750">
        <v>12015</v>
      </c>
    </row>
    <row r="3751" spans="1:3" x14ac:dyDescent="0.25">
      <c r="A3751">
        <v>32030440</v>
      </c>
      <c r="B3751" t="s">
        <v>2881</v>
      </c>
      <c r="C3751">
        <v>4140</v>
      </c>
    </row>
    <row r="3752" spans="1:3" x14ac:dyDescent="0.25">
      <c r="A3752">
        <v>32030445</v>
      </c>
      <c r="B3752" t="s">
        <v>2882</v>
      </c>
      <c r="C3752">
        <v>4590</v>
      </c>
    </row>
    <row r="3753" spans="1:3" x14ac:dyDescent="0.25">
      <c r="A3753">
        <v>32030450</v>
      </c>
      <c r="B3753" t="s">
        <v>2883</v>
      </c>
      <c r="C3753">
        <v>5580</v>
      </c>
    </row>
    <row r="3754" spans="1:3" x14ac:dyDescent="0.25">
      <c r="A3754">
        <v>32030455</v>
      </c>
      <c r="B3754" t="s">
        <v>2884</v>
      </c>
      <c r="C3754">
        <v>6075</v>
      </c>
    </row>
    <row r="3755" spans="1:3" x14ac:dyDescent="0.25">
      <c r="A3755">
        <v>32030460</v>
      </c>
      <c r="B3755" t="s">
        <v>2885</v>
      </c>
      <c r="C3755">
        <v>7110</v>
      </c>
    </row>
    <row r="3756" spans="1:3" x14ac:dyDescent="0.25">
      <c r="A3756">
        <v>32030465</v>
      </c>
      <c r="B3756" t="s">
        <v>2886</v>
      </c>
      <c r="C3756">
        <v>7560</v>
      </c>
    </row>
    <row r="3757" spans="1:3" x14ac:dyDescent="0.25">
      <c r="A3757">
        <v>32030470</v>
      </c>
      <c r="B3757" t="s">
        <v>2887</v>
      </c>
      <c r="C3757">
        <v>8640</v>
      </c>
    </row>
    <row r="3758" spans="1:3" x14ac:dyDescent="0.25">
      <c r="A3758">
        <v>32030475</v>
      </c>
      <c r="B3758" t="s">
        <v>2888</v>
      </c>
      <c r="C3758">
        <v>9135</v>
      </c>
    </row>
    <row r="3759" spans="1:3" x14ac:dyDescent="0.25">
      <c r="A3759">
        <v>32030480</v>
      </c>
      <c r="B3759" t="s">
        <v>2889</v>
      </c>
      <c r="C3759">
        <v>10215</v>
      </c>
    </row>
    <row r="3760" spans="1:3" x14ac:dyDescent="0.25">
      <c r="A3760">
        <v>32030485</v>
      </c>
      <c r="B3760" t="s">
        <v>2890</v>
      </c>
      <c r="C3760">
        <v>10755</v>
      </c>
    </row>
    <row r="3761" spans="1:3" x14ac:dyDescent="0.25">
      <c r="A3761">
        <v>32030490</v>
      </c>
      <c r="B3761" t="s">
        <v>2891</v>
      </c>
      <c r="C3761">
        <v>11880</v>
      </c>
    </row>
    <row r="3762" spans="1:3" x14ac:dyDescent="0.25">
      <c r="A3762">
        <v>32030495</v>
      </c>
      <c r="B3762" t="s">
        <v>2892</v>
      </c>
      <c r="C3762">
        <v>12375</v>
      </c>
    </row>
    <row r="3763" spans="1:3" x14ac:dyDescent="0.25">
      <c r="A3763">
        <v>32030500</v>
      </c>
      <c r="B3763" t="s">
        <v>2893</v>
      </c>
      <c r="C3763">
        <v>4275</v>
      </c>
    </row>
    <row r="3764" spans="1:3" x14ac:dyDescent="0.25">
      <c r="A3764">
        <v>32030505</v>
      </c>
      <c r="B3764" t="s">
        <v>2894</v>
      </c>
      <c r="C3764">
        <v>4770</v>
      </c>
    </row>
    <row r="3765" spans="1:3" x14ac:dyDescent="0.25">
      <c r="A3765">
        <v>32030510</v>
      </c>
      <c r="B3765" t="s">
        <v>2895</v>
      </c>
      <c r="C3765">
        <v>5760</v>
      </c>
    </row>
    <row r="3766" spans="1:3" x14ac:dyDescent="0.25">
      <c r="A3766">
        <v>32030515</v>
      </c>
      <c r="B3766" t="s">
        <v>2896</v>
      </c>
      <c r="C3766">
        <v>6255</v>
      </c>
    </row>
    <row r="3767" spans="1:3" x14ac:dyDescent="0.25">
      <c r="A3767">
        <v>32030520</v>
      </c>
      <c r="B3767" t="s">
        <v>2897</v>
      </c>
      <c r="C3767">
        <v>7335</v>
      </c>
    </row>
    <row r="3768" spans="1:3" x14ac:dyDescent="0.25">
      <c r="A3768">
        <v>32030525</v>
      </c>
      <c r="B3768" t="s">
        <v>2898</v>
      </c>
      <c r="C3768">
        <v>7830</v>
      </c>
    </row>
    <row r="3769" spans="1:3" x14ac:dyDescent="0.25">
      <c r="A3769">
        <v>32030530</v>
      </c>
      <c r="B3769" t="s">
        <v>2899</v>
      </c>
      <c r="C3769">
        <v>8910</v>
      </c>
    </row>
    <row r="3770" spans="1:3" x14ac:dyDescent="0.25">
      <c r="A3770">
        <v>32030535</v>
      </c>
      <c r="B3770" t="s">
        <v>2900</v>
      </c>
      <c r="C3770">
        <v>9450</v>
      </c>
    </row>
    <row r="3771" spans="1:3" x14ac:dyDescent="0.25">
      <c r="A3771">
        <v>32030540</v>
      </c>
      <c r="B3771" t="s">
        <v>2901</v>
      </c>
      <c r="C3771">
        <v>10530</v>
      </c>
    </row>
    <row r="3772" spans="1:3" x14ac:dyDescent="0.25">
      <c r="A3772">
        <v>32030545</v>
      </c>
      <c r="B3772" t="s">
        <v>2902</v>
      </c>
      <c r="C3772">
        <v>11070</v>
      </c>
    </row>
    <row r="3773" spans="1:3" x14ac:dyDescent="0.25">
      <c r="A3773">
        <v>32030550</v>
      </c>
      <c r="B3773" t="s">
        <v>2903</v>
      </c>
      <c r="C3773">
        <v>12240</v>
      </c>
    </row>
    <row r="3774" spans="1:3" x14ac:dyDescent="0.25">
      <c r="A3774">
        <v>32030555</v>
      </c>
      <c r="B3774" t="s">
        <v>2904</v>
      </c>
      <c r="C3774">
        <v>12780</v>
      </c>
    </row>
    <row r="3775" spans="1:3" x14ac:dyDescent="0.25">
      <c r="A3775">
        <v>32030560</v>
      </c>
      <c r="B3775" t="s">
        <v>2905</v>
      </c>
      <c r="C3775">
        <v>4410</v>
      </c>
    </row>
    <row r="3776" spans="1:3" x14ac:dyDescent="0.25">
      <c r="A3776">
        <v>32030565</v>
      </c>
      <c r="B3776" t="s">
        <v>2906</v>
      </c>
      <c r="C3776">
        <v>4905</v>
      </c>
    </row>
    <row r="3777" spans="1:3" x14ac:dyDescent="0.25">
      <c r="A3777">
        <v>32030570</v>
      </c>
      <c r="B3777" t="s">
        <v>2907</v>
      </c>
      <c r="C3777">
        <v>5985</v>
      </c>
    </row>
    <row r="3778" spans="1:3" x14ac:dyDescent="0.25">
      <c r="A3778">
        <v>32030575</v>
      </c>
      <c r="B3778" t="s">
        <v>2908</v>
      </c>
      <c r="C3778">
        <v>6480</v>
      </c>
    </row>
    <row r="3779" spans="1:3" x14ac:dyDescent="0.25">
      <c r="A3779">
        <v>32030580</v>
      </c>
      <c r="B3779" t="s">
        <v>2909</v>
      </c>
      <c r="C3779">
        <v>7560</v>
      </c>
    </row>
    <row r="3780" spans="1:3" x14ac:dyDescent="0.25">
      <c r="A3780">
        <v>32030585</v>
      </c>
      <c r="B3780" t="s">
        <v>2910</v>
      </c>
      <c r="C3780">
        <v>8055</v>
      </c>
    </row>
    <row r="3781" spans="1:3" x14ac:dyDescent="0.25">
      <c r="A3781">
        <v>32030590</v>
      </c>
      <c r="B3781" t="s">
        <v>2911</v>
      </c>
      <c r="C3781">
        <v>9180</v>
      </c>
    </row>
    <row r="3782" spans="1:3" x14ac:dyDescent="0.25">
      <c r="A3782">
        <v>32030595</v>
      </c>
      <c r="B3782" t="s">
        <v>2912</v>
      </c>
      <c r="C3782">
        <v>9720</v>
      </c>
    </row>
    <row r="3783" spans="1:3" x14ac:dyDescent="0.25">
      <c r="A3783">
        <v>32030600</v>
      </c>
      <c r="B3783" t="s">
        <v>2913</v>
      </c>
      <c r="C3783">
        <v>10890</v>
      </c>
    </row>
    <row r="3784" spans="1:3" x14ac:dyDescent="0.25">
      <c r="A3784">
        <v>32030605</v>
      </c>
      <c r="B3784" t="s">
        <v>2914</v>
      </c>
      <c r="C3784">
        <v>11430</v>
      </c>
    </row>
    <row r="3785" spans="1:3" x14ac:dyDescent="0.25">
      <c r="A3785">
        <v>32030610</v>
      </c>
      <c r="B3785" t="s">
        <v>2915</v>
      </c>
      <c r="C3785">
        <v>12600</v>
      </c>
    </row>
    <row r="3786" spans="1:3" x14ac:dyDescent="0.25">
      <c r="A3786">
        <v>32030615</v>
      </c>
      <c r="B3786" t="s">
        <v>2916</v>
      </c>
      <c r="C3786">
        <v>13185</v>
      </c>
    </row>
    <row r="3787" spans="1:3" x14ac:dyDescent="0.25">
      <c r="A3787">
        <v>32030620</v>
      </c>
      <c r="B3787" t="s">
        <v>2917</v>
      </c>
      <c r="C3787">
        <v>4770</v>
      </c>
    </row>
    <row r="3788" spans="1:3" x14ac:dyDescent="0.25">
      <c r="A3788">
        <v>32030625</v>
      </c>
      <c r="B3788" t="s">
        <v>2918</v>
      </c>
      <c r="C3788">
        <v>5265</v>
      </c>
    </row>
    <row r="3789" spans="1:3" x14ac:dyDescent="0.25">
      <c r="A3789">
        <v>32030630</v>
      </c>
      <c r="B3789" t="s">
        <v>2919</v>
      </c>
      <c r="C3789">
        <v>6435</v>
      </c>
    </row>
    <row r="3790" spans="1:3" x14ac:dyDescent="0.25">
      <c r="A3790">
        <v>32030635</v>
      </c>
      <c r="B3790" t="s">
        <v>2920</v>
      </c>
      <c r="C3790">
        <v>6975</v>
      </c>
    </row>
    <row r="3791" spans="1:3" x14ac:dyDescent="0.25">
      <c r="A3791">
        <v>32030640</v>
      </c>
      <c r="B3791" t="s">
        <v>2921</v>
      </c>
      <c r="C3791">
        <v>8145</v>
      </c>
    </row>
    <row r="3792" spans="1:3" x14ac:dyDescent="0.25">
      <c r="A3792">
        <v>32030645</v>
      </c>
      <c r="B3792" t="s">
        <v>2922</v>
      </c>
      <c r="C3792">
        <v>8730</v>
      </c>
    </row>
    <row r="3793" spans="1:3" x14ac:dyDescent="0.25">
      <c r="A3793">
        <v>32030650</v>
      </c>
      <c r="B3793" t="s">
        <v>2923</v>
      </c>
      <c r="C3793">
        <v>9945</v>
      </c>
    </row>
    <row r="3794" spans="1:3" x14ac:dyDescent="0.25">
      <c r="A3794">
        <v>32030655</v>
      </c>
      <c r="B3794" t="s">
        <v>2924</v>
      </c>
      <c r="C3794">
        <v>10485</v>
      </c>
    </row>
    <row r="3795" spans="1:3" x14ac:dyDescent="0.25">
      <c r="A3795">
        <v>32030660</v>
      </c>
      <c r="B3795" t="s">
        <v>2925</v>
      </c>
      <c r="C3795">
        <v>11790</v>
      </c>
    </row>
    <row r="3796" spans="1:3" x14ac:dyDescent="0.25">
      <c r="A3796">
        <v>32030665</v>
      </c>
      <c r="B3796" t="s">
        <v>2926</v>
      </c>
      <c r="C3796">
        <v>12330</v>
      </c>
    </row>
    <row r="3797" spans="1:3" x14ac:dyDescent="0.25">
      <c r="A3797">
        <v>32030670</v>
      </c>
      <c r="B3797" t="s">
        <v>2927</v>
      </c>
      <c r="C3797">
        <v>13635</v>
      </c>
    </row>
    <row r="3798" spans="1:3" x14ac:dyDescent="0.25">
      <c r="A3798">
        <v>32030675</v>
      </c>
      <c r="B3798" t="s">
        <v>2928</v>
      </c>
      <c r="C3798">
        <v>14265</v>
      </c>
    </row>
    <row r="3799" spans="1:3" x14ac:dyDescent="0.25">
      <c r="A3799">
        <v>32030680</v>
      </c>
      <c r="B3799" t="s">
        <v>2929</v>
      </c>
      <c r="C3799">
        <v>4995</v>
      </c>
    </row>
    <row r="3800" spans="1:3" x14ac:dyDescent="0.25">
      <c r="A3800">
        <v>32030685</v>
      </c>
      <c r="B3800" t="s">
        <v>2930</v>
      </c>
      <c r="C3800">
        <v>5535</v>
      </c>
    </row>
    <row r="3801" spans="1:3" x14ac:dyDescent="0.25">
      <c r="A3801">
        <v>32030690</v>
      </c>
      <c r="B3801" t="s">
        <v>2931</v>
      </c>
      <c r="C3801">
        <v>6750</v>
      </c>
    </row>
    <row r="3802" spans="1:3" x14ac:dyDescent="0.25">
      <c r="A3802">
        <v>32030695</v>
      </c>
      <c r="B3802" t="s">
        <v>2932</v>
      </c>
      <c r="C3802">
        <v>7335</v>
      </c>
    </row>
    <row r="3803" spans="1:3" x14ac:dyDescent="0.25">
      <c r="A3803">
        <v>32030700</v>
      </c>
      <c r="B3803" t="s">
        <v>2933</v>
      </c>
      <c r="C3803">
        <v>8595</v>
      </c>
    </row>
    <row r="3804" spans="1:3" x14ac:dyDescent="0.25">
      <c r="A3804">
        <v>32030705</v>
      </c>
      <c r="B3804" t="s">
        <v>2934</v>
      </c>
      <c r="C3804">
        <v>9135</v>
      </c>
    </row>
    <row r="3805" spans="1:3" x14ac:dyDescent="0.25">
      <c r="A3805">
        <v>32030710</v>
      </c>
      <c r="B3805" t="s">
        <v>2935</v>
      </c>
      <c r="C3805">
        <v>10440</v>
      </c>
    </row>
    <row r="3806" spans="1:3" x14ac:dyDescent="0.25">
      <c r="A3806">
        <v>32030715</v>
      </c>
      <c r="B3806" t="s">
        <v>2936</v>
      </c>
      <c r="C3806">
        <v>11070</v>
      </c>
    </row>
    <row r="3807" spans="1:3" x14ac:dyDescent="0.25">
      <c r="A3807">
        <v>32030720</v>
      </c>
      <c r="B3807" t="s">
        <v>2937</v>
      </c>
      <c r="C3807">
        <v>12375</v>
      </c>
    </row>
    <row r="3808" spans="1:3" x14ac:dyDescent="0.25">
      <c r="A3808">
        <v>32030725</v>
      </c>
      <c r="B3808" t="s">
        <v>2938</v>
      </c>
      <c r="C3808">
        <v>13005</v>
      </c>
    </row>
    <row r="3809" spans="1:3" x14ac:dyDescent="0.25">
      <c r="A3809">
        <v>32030730</v>
      </c>
      <c r="B3809" t="s">
        <v>2939</v>
      </c>
      <c r="C3809">
        <v>14355</v>
      </c>
    </row>
    <row r="3810" spans="1:3" x14ac:dyDescent="0.25">
      <c r="A3810">
        <v>32030735</v>
      </c>
      <c r="B3810" t="s">
        <v>2940</v>
      </c>
      <c r="C3810">
        <v>14940</v>
      </c>
    </row>
    <row r="3811" spans="1:3" x14ac:dyDescent="0.25">
      <c r="A3811">
        <v>32030740</v>
      </c>
      <c r="B3811" t="s">
        <v>2941</v>
      </c>
      <c r="C3811">
        <v>5265</v>
      </c>
    </row>
    <row r="3812" spans="1:3" x14ac:dyDescent="0.25">
      <c r="A3812">
        <v>32030745</v>
      </c>
      <c r="B3812" t="s">
        <v>2942</v>
      </c>
      <c r="C3812">
        <v>5850</v>
      </c>
    </row>
    <row r="3813" spans="1:3" x14ac:dyDescent="0.25">
      <c r="A3813">
        <v>32030750</v>
      </c>
      <c r="B3813" t="s">
        <v>2943</v>
      </c>
      <c r="C3813">
        <v>7245</v>
      </c>
    </row>
    <row r="3814" spans="1:3" x14ac:dyDescent="0.25">
      <c r="A3814">
        <v>32030755</v>
      </c>
      <c r="B3814" t="s">
        <v>2944</v>
      </c>
      <c r="C3814">
        <v>7875</v>
      </c>
    </row>
    <row r="3815" spans="1:3" x14ac:dyDescent="0.25">
      <c r="A3815">
        <v>32030760</v>
      </c>
      <c r="B3815" t="s">
        <v>2945</v>
      </c>
      <c r="C3815">
        <v>9270</v>
      </c>
    </row>
    <row r="3816" spans="1:3" x14ac:dyDescent="0.25">
      <c r="A3816">
        <v>32030765</v>
      </c>
      <c r="B3816" t="s">
        <v>2946</v>
      </c>
      <c r="C3816">
        <v>9945</v>
      </c>
    </row>
    <row r="3817" spans="1:3" x14ac:dyDescent="0.25">
      <c r="A3817">
        <v>32030770</v>
      </c>
      <c r="B3817" t="s">
        <v>2947</v>
      </c>
      <c r="C3817">
        <v>11430</v>
      </c>
    </row>
    <row r="3818" spans="1:3" x14ac:dyDescent="0.25">
      <c r="A3818">
        <v>32030775</v>
      </c>
      <c r="B3818" t="s">
        <v>2948</v>
      </c>
      <c r="C3818">
        <v>12150</v>
      </c>
    </row>
    <row r="3819" spans="1:3" x14ac:dyDescent="0.25">
      <c r="A3819">
        <v>32030780</v>
      </c>
      <c r="B3819" t="s">
        <v>2949</v>
      </c>
      <c r="C3819">
        <v>13680</v>
      </c>
    </row>
    <row r="3820" spans="1:3" x14ac:dyDescent="0.25">
      <c r="A3820">
        <v>32030785</v>
      </c>
      <c r="B3820" t="s">
        <v>2950</v>
      </c>
      <c r="C3820">
        <v>14400</v>
      </c>
    </row>
    <row r="3821" spans="1:3" x14ac:dyDescent="0.25">
      <c r="A3821">
        <v>32030790</v>
      </c>
      <c r="B3821" t="s">
        <v>2951</v>
      </c>
      <c r="C3821">
        <v>16020</v>
      </c>
    </row>
    <row r="3822" spans="1:3" x14ac:dyDescent="0.25">
      <c r="A3822">
        <v>32030795</v>
      </c>
      <c r="B3822" t="s">
        <v>2952</v>
      </c>
      <c r="C3822">
        <v>16785</v>
      </c>
    </row>
    <row r="3823" spans="1:3" x14ac:dyDescent="0.25">
      <c r="A3823">
        <v>32039999</v>
      </c>
      <c r="B3823" t="s">
        <v>2953</v>
      </c>
      <c r="C3823">
        <v>0</v>
      </c>
    </row>
    <row r="3824" spans="1:3" x14ac:dyDescent="0.25">
      <c r="A3824">
        <v>32100000</v>
      </c>
      <c r="B3824" t="s">
        <v>2954</v>
      </c>
      <c r="C3824">
        <v>3060</v>
      </c>
    </row>
    <row r="3825" spans="1:3" x14ac:dyDescent="0.25">
      <c r="A3825">
        <v>32100005</v>
      </c>
      <c r="B3825" t="s">
        <v>2955</v>
      </c>
      <c r="C3825">
        <v>3420</v>
      </c>
    </row>
    <row r="3826" spans="1:3" x14ac:dyDescent="0.25">
      <c r="A3826">
        <v>32100010</v>
      </c>
      <c r="B3826" t="s">
        <v>2956</v>
      </c>
      <c r="C3826">
        <v>4230</v>
      </c>
    </row>
    <row r="3827" spans="1:3" x14ac:dyDescent="0.25">
      <c r="A3827">
        <v>32100015</v>
      </c>
      <c r="B3827" t="s">
        <v>2957</v>
      </c>
      <c r="C3827">
        <v>4590</v>
      </c>
    </row>
    <row r="3828" spans="1:3" x14ac:dyDescent="0.25">
      <c r="A3828">
        <v>32100020</v>
      </c>
      <c r="B3828" t="s">
        <v>2958</v>
      </c>
      <c r="C3828">
        <v>5400</v>
      </c>
    </row>
    <row r="3829" spans="1:3" x14ac:dyDescent="0.25">
      <c r="A3829">
        <v>32100025</v>
      </c>
      <c r="B3829" t="s">
        <v>2959</v>
      </c>
      <c r="C3829">
        <v>5760</v>
      </c>
    </row>
    <row r="3830" spans="1:3" x14ac:dyDescent="0.25">
      <c r="A3830">
        <v>32100030</v>
      </c>
      <c r="B3830" t="s">
        <v>2960</v>
      </c>
      <c r="C3830">
        <v>6660</v>
      </c>
    </row>
    <row r="3831" spans="1:3" x14ac:dyDescent="0.25">
      <c r="A3831">
        <v>32100035</v>
      </c>
      <c r="B3831" t="s">
        <v>2961</v>
      </c>
      <c r="C3831">
        <v>7920</v>
      </c>
    </row>
    <row r="3832" spans="1:3" x14ac:dyDescent="0.25">
      <c r="A3832">
        <v>32100040</v>
      </c>
      <c r="B3832" t="s">
        <v>2962</v>
      </c>
      <c r="C3832">
        <v>3195</v>
      </c>
    </row>
    <row r="3833" spans="1:3" x14ac:dyDescent="0.25">
      <c r="A3833">
        <v>32100045</v>
      </c>
      <c r="B3833" t="s">
        <v>2963</v>
      </c>
      <c r="C3833">
        <v>3600</v>
      </c>
    </row>
    <row r="3834" spans="1:3" x14ac:dyDescent="0.25">
      <c r="A3834">
        <v>32100050</v>
      </c>
      <c r="B3834" t="s">
        <v>2964</v>
      </c>
      <c r="C3834">
        <v>4410</v>
      </c>
    </row>
    <row r="3835" spans="1:3" x14ac:dyDescent="0.25">
      <c r="A3835">
        <v>32100055</v>
      </c>
      <c r="B3835" t="s">
        <v>2965</v>
      </c>
      <c r="C3835">
        <v>4815</v>
      </c>
    </row>
    <row r="3836" spans="1:3" x14ac:dyDescent="0.25">
      <c r="A3836">
        <v>32100060</v>
      </c>
      <c r="B3836" t="s">
        <v>2966</v>
      </c>
      <c r="C3836">
        <v>5625</v>
      </c>
    </row>
    <row r="3837" spans="1:3" x14ac:dyDescent="0.25">
      <c r="A3837">
        <v>32100065</v>
      </c>
      <c r="B3837" t="s">
        <v>2967</v>
      </c>
      <c r="C3837">
        <v>6075</v>
      </c>
    </row>
    <row r="3838" spans="1:3" x14ac:dyDescent="0.25">
      <c r="A3838">
        <v>32100070</v>
      </c>
      <c r="B3838" t="s">
        <v>2968</v>
      </c>
      <c r="C3838">
        <v>6930</v>
      </c>
    </row>
    <row r="3839" spans="1:3" x14ac:dyDescent="0.25">
      <c r="A3839">
        <v>32100075</v>
      </c>
      <c r="B3839" t="s">
        <v>2969</v>
      </c>
      <c r="C3839">
        <v>8280</v>
      </c>
    </row>
    <row r="3840" spans="1:3" x14ac:dyDescent="0.25">
      <c r="A3840">
        <v>32100080</v>
      </c>
      <c r="B3840" t="s">
        <v>2970</v>
      </c>
      <c r="C3840">
        <v>3330</v>
      </c>
    </row>
    <row r="3841" spans="1:3" x14ac:dyDescent="0.25">
      <c r="A3841">
        <v>32100085</v>
      </c>
      <c r="B3841" t="s">
        <v>2971</v>
      </c>
      <c r="C3841">
        <v>3735</v>
      </c>
    </row>
    <row r="3842" spans="1:3" x14ac:dyDescent="0.25">
      <c r="A3842">
        <v>32100090</v>
      </c>
      <c r="B3842" t="s">
        <v>2972</v>
      </c>
      <c r="C3842">
        <v>4590</v>
      </c>
    </row>
    <row r="3843" spans="1:3" x14ac:dyDescent="0.25">
      <c r="A3843">
        <v>32100095</v>
      </c>
      <c r="B3843" t="s">
        <v>2973</v>
      </c>
      <c r="C3843">
        <v>4995</v>
      </c>
    </row>
    <row r="3844" spans="1:3" x14ac:dyDescent="0.25">
      <c r="A3844">
        <v>32100100</v>
      </c>
      <c r="B3844" t="s">
        <v>2974</v>
      </c>
      <c r="C3844">
        <v>5850</v>
      </c>
    </row>
    <row r="3845" spans="1:3" x14ac:dyDescent="0.25">
      <c r="A3845">
        <v>32100105</v>
      </c>
      <c r="B3845" t="s">
        <v>2975</v>
      </c>
      <c r="C3845">
        <v>6300</v>
      </c>
    </row>
    <row r="3846" spans="1:3" x14ac:dyDescent="0.25">
      <c r="A3846">
        <v>32100110</v>
      </c>
      <c r="B3846" t="s">
        <v>2976</v>
      </c>
      <c r="C3846">
        <v>7200</v>
      </c>
    </row>
    <row r="3847" spans="1:3" x14ac:dyDescent="0.25">
      <c r="A3847">
        <v>32100115</v>
      </c>
      <c r="B3847" t="s">
        <v>2977</v>
      </c>
      <c r="C3847">
        <v>8595</v>
      </c>
    </row>
    <row r="3848" spans="1:3" x14ac:dyDescent="0.25">
      <c r="A3848">
        <v>32100120</v>
      </c>
      <c r="B3848" t="s">
        <v>2978</v>
      </c>
      <c r="C3848">
        <v>3465</v>
      </c>
    </row>
    <row r="3849" spans="1:3" x14ac:dyDescent="0.25">
      <c r="A3849">
        <v>32100125</v>
      </c>
      <c r="B3849" t="s">
        <v>2979</v>
      </c>
      <c r="C3849">
        <v>3915</v>
      </c>
    </row>
    <row r="3850" spans="1:3" x14ac:dyDescent="0.25">
      <c r="A3850">
        <v>32100130</v>
      </c>
      <c r="B3850" t="s">
        <v>2980</v>
      </c>
      <c r="C3850">
        <v>4770</v>
      </c>
    </row>
    <row r="3851" spans="1:3" x14ac:dyDescent="0.25">
      <c r="A3851">
        <v>32100135</v>
      </c>
      <c r="B3851" t="s">
        <v>2981</v>
      </c>
      <c r="C3851">
        <v>5220</v>
      </c>
    </row>
    <row r="3852" spans="1:3" x14ac:dyDescent="0.25">
      <c r="A3852">
        <v>32100140</v>
      </c>
      <c r="B3852" t="s">
        <v>2982</v>
      </c>
      <c r="C3852">
        <v>6120</v>
      </c>
    </row>
    <row r="3853" spans="1:3" x14ac:dyDescent="0.25">
      <c r="A3853">
        <v>32100145</v>
      </c>
      <c r="B3853" t="s">
        <v>2983</v>
      </c>
      <c r="C3853">
        <v>6525</v>
      </c>
    </row>
    <row r="3854" spans="1:3" x14ac:dyDescent="0.25">
      <c r="A3854">
        <v>32100150</v>
      </c>
      <c r="B3854" t="s">
        <v>2984</v>
      </c>
      <c r="C3854">
        <v>7470</v>
      </c>
    </row>
    <row r="3855" spans="1:3" x14ac:dyDescent="0.25">
      <c r="A3855">
        <v>32100155</v>
      </c>
      <c r="B3855" t="s">
        <v>2985</v>
      </c>
      <c r="C3855">
        <v>8910</v>
      </c>
    </row>
    <row r="3856" spans="1:3" x14ac:dyDescent="0.25">
      <c r="A3856">
        <v>32100160</v>
      </c>
      <c r="B3856" t="s">
        <v>2986</v>
      </c>
      <c r="C3856">
        <v>3600</v>
      </c>
    </row>
    <row r="3857" spans="1:3" x14ac:dyDescent="0.25">
      <c r="A3857">
        <v>32100165</v>
      </c>
      <c r="B3857" t="s">
        <v>2987</v>
      </c>
      <c r="C3857">
        <v>4005</v>
      </c>
    </row>
    <row r="3858" spans="1:3" x14ac:dyDescent="0.25">
      <c r="A3858">
        <v>32100170</v>
      </c>
      <c r="B3858" t="s">
        <v>2988</v>
      </c>
      <c r="C3858">
        <v>4905</v>
      </c>
    </row>
    <row r="3859" spans="1:3" x14ac:dyDescent="0.25">
      <c r="A3859">
        <v>32100175</v>
      </c>
      <c r="B3859" t="s">
        <v>2989</v>
      </c>
      <c r="C3859">
        <v>5310</v>
      </c>
    </row>
    <row r="3860" spans="1:3" x14ac:dyDescent="0.25">
      <c r="A3860">
        <v>32100180</v>
      </c>
      <c r="B3860" t="s">
        <v>2990</v>
      </c>
      <c r="C3860">
        <v>6255</v>
      </c>
    </row>
    <row r="3861" spans="1:3" x14ac:dyDescent="0.25">
      <c r="A3861">
        <v>32100185</v>
      </c>
      <c r="B3861" t="s">
        <v>2991</v>
      </c>
      <c r="C3861">
        <v>6660</v>
      </c>
    </row>
    <row r="3862" spans="1:3" x14ac:dyDescent="0.25">
      <c r="A3862">
        <v>32100190</v>
      </c>
      <c r="B3862" t="s">
        <v>2992</v>
      </c>
      <c r="C3862">
        <v>7650</v>
      </c>
    </row>
    <row r="3863" spans="1:3" x14ac:dyDescent="0.25">
      <c r="A3863">
        <v>32100195</v>
      </c>
      <c r="B3863" t="s">
        <v>2993</v>
      </c>
      <c r="C3863">
        <v>8100</v>
      </c>
    </row>
    <row r="3864" spans="1:3" x14ac:dyDescent="0.25">
      <c r="A3864">
        <v>32100200</v>
      </c>
      <c r="B3864" t="s">
        <v>2994</v>
      </c>
      <c r="C3864">
        <v>9090</v>
      </c>
    </row>
    <row r="3865" spans="1:3" x14ac:dyDescent="0.25">
      <c r="A3865">
        <v>32100205</v>
      </c>
      <c r="B3865" t="s">
        <v>2995</v>
      </c>
      <c r="C3865">
        <v>9585</v>
      </c>
    </row>
    <row r="3866" spans="1:3" x14ac:dyDescent="0.25">
      <c r="A3866">
        <v>32100210</v>
      </c>
      <c r="B3866" t="s">
        <v>2996</v>
      </c>
      <c r="C3866">
        <v>3735</v>
      </c>
    </row>
    <row r="3867" spans="1:3" x14ac:dyDescent="0.25">
      <c r="A3867">
        <v>32100215</v>
      </c>
      <c r="B3867" t="s">
        <v>2997</v>
      </c>
      <c r="C3867">
        <v>4140</v>
      </c>
    </row>
    <row r="3868" spans="1:3" x14ac:dyDescent="0.25">
      <c r="A3868">
        <v>32100220</v>
      </c>
      <c r="B3868" t="s">
        <v>2998</v>
      </c>
      <c r="C3868">
        <v>5085</v>
      </c>
    </row>
    <row r="3869" spans="1:3" x14ac:dyDescent="0.25">
      <c r="A3869">
        <v>32100225</v>
      </c>
      <c r="B3869" t="s">
        <v>2999</v>
      </c>
      <c r="C3869">
        <v>5490</v>
      </c>
    </row>
    <row r="3870" spans="1:3" x14ac:dyDescent="0.25">
      <c r="A3870">
        <v>32100230</v>
      </c>
      <c r="B3870" t="s">
        <v>3000</v>
      </c>
      <c r="C3870">
        <v>6480</v>
      </c>
    </row>
    <row r="3871" spans="1:3" x14ac:dyDescent="0.25">
      <c r="A3871">
        <v>32100235</v>
      </c>
      <c r="B3871" t="s">
        <v>3001</v>
      </c>
      <c r="C3871">
        <v>6930</v>
      </c>
    </row>
    <row r="3872" spans="1:3" x14ac:dyDescent="0.25">
      <c r="A3872">
        <v>32100240</v>
      </c>
      <c r="B3872" t="s">
        <v>3002</v>
      </c>
      <c r="C3872">
        <v>7920</v>
      </c>
    </row>
    <row r="3873" spans="1:3" x14ac:dyDescent="0.25">
      <c r="A3873">
        <v>32100245</v>
      </c>
      <c r="B3873" t="s">
        <v>3003</v>
      </c>
      <c r="C3873">
        <v>8415</v>
      </c>
    </row>
    <row r="3874" spans="1:3" x14ac:dyDescent="0.25">
      <c r="A3874">
        <v>32100250</v>
      </c>
      <c r="B3874" t="s">
        <v>3004</v>
      </c>
      <c r="C3874">
        <v>9450</v>
      </c>
    </row>
    <row r="3875" spans="1:3" x14ac:dyDescent="0.25">
      <c r="A3875">
        <v>32100255</v>
      </c>
      <c r="B3875" t="s">
        <v>3005</v>
      </c>
      <c r="C3875">
        <v>9900</v>
      </c>
    </row>
    <row r="3876" spans="1:3" x14ac:dyDescent="0.25">
      <c r="A3876">
        <v>32100260</v>
      </c>
      <c r="B3876" t="s">
        <v>3006</v>
      </c>
      <c r="C3876">
        <v>3870</v>
      </c>
    </row>
    <row r="3877" spans="1:3" x14ac:dyDescent="0.25">
      <c r="A3877">
        <v>32100265</v>
      </c>
      <c r="B3877" t="s">
        <v>3007</v>
      </c>
      <c r="C3877">
        <v>4275</v>
      </c>
    </row>
    <row r="3878" spans="1:3" x14ac:dyDescent="0.25">
      <c r="A3878">
        <v>32100270</v>
      </c>
      <c r="B3878" t="s">
        <v>3008</v>
      </c>
      <c r="C3878">
        <v>5265</v>
      </c>
    </row>
    <row r="3879" spans="1:3" x14ac:dyDescent="0.25">
      <c r="A3879">
        <v>32100275</v>
      </c>
      <c r="B3879" t="s">
        <v>3009</v>
      </c>
      <c r="C3879">
        <v>5715</v>
      </c>
    </row>
    <row r="3880" spans="1:3" x14ac:dyDescent="0.25">
      <c r="A3880">
        <v>32100280</v>
      </c>
      <c r="B3880" t="s">
        <v>3010</v>
      </c>
      <c r="C3880">
        <v>6705</v>
      </c>
    </row>
    <row r="3881" spans="1:3" x14ac:dyDescent="0.25">
      <c r="A3881">
        <v>32100285</v>
      </c>
      <c r="B3881" t="s">
        <v>3011</v>
      </c>
      <c r="C3881">
        <v>7200</v>
      </c>
    </row>
    <row r="3882" spans="1:3" x14ac:dyDescent="0.25">
      <c r="A3882">
        <v>32100290</v>
      </c>
      <c r="B3882" t="s">
        <v>3012</v>
      </c>
      <c r="C3882">
        <v>8190</v>
      </c>
    </row>
    <row r="3883" spans="1:3" x14ac:dyDescent="0.25">
      <c r="A3883">
        <v>32100295</v>
      </c>
      <c r="B3883" t="s">
        <v>3013</v>
      </c>
      <c r="C3883">
        <v>8685</v>
      </c>
    </row>
    <row r="3884" spans="1:3" x14ac:dyDescent="0.25">
      <c r="A3884">
        <v>32100300</v>
      </c>
      <c r="B3884" t="s">
        <v>3014</v>
      </c>
      <c r="C3884">
        <v>9765</v>
      </c>
    </row>
    <row r="3885" spans="1:3" x14ac:dyDescent="0.25">
      <c r="A3885">
        <v>32100305</v>
      </c>
      <c r="B3885" t="s">
        <v>3015</v>
      </c>
      <c r="C3885">
        <v>10260</v>
      </c>
    </row>
    <row r="3886" spans="1:3" x14ac:dyDescent="0.25">
      <c r="A3886">
        <v>32100310</v>
      </c>
      <c r="B3886" t="s">
        <v>3016</v>
      </c>
      <c r="C3886">
        <v>11340</v>
      </c>
    </row>
    <row r="3887" spans="1:3" x14ac:dyDescent="0.25">
      <c r="A3887">
        <v>32100315</v>
      </c>
      <c r="B3887" t="s">
        <v>3017</v>
      </c>
      <c r="C3887">
        <v>11880</v>
      </c>
    </row>
    <row r="3888" spans="1:3" x14ac:dyDescent="0.25">
      <c r="A3888">
        <v>32100320</v>
      </c>
      <c r="B3888" t="s">
        <v>3018</v>
      </c>
      <c r="C3888">
        <v>4005</v>
      </c>
    </row>
    <row r="3889" spans="1:3" x14ac:dyDescent="0.25">
      <c r="A3889">
        <v>32100325</v>
      </c>
      <c r="B3889" t="s">
        <v>3019</v>
      </c>
      <c r="C3889">
        <v>4455</v>
      </c>
    </row>
    <row r="3890" spans="1:3" x14ac:dyDescent="0.25">
      <c r="A3890">
        <v>32100330</v>
      </c>
      <c r="B3890" t="s">
        <v>3020</v>
      </c>
      <c r="C3890">
        <v>5445</v>
      </c>
    </row>
    <row r="3891" spans="1:3" x14ac:dyDescent="0.25">
      <c r="A3891">
        <v>32100335</v>
      </c>
      <c r="B3891" t="s">
        <v>3021</v>
      </c>
      <c r="C3891">
        <v>5940</v>
      </c>
    </row>
    <row r="3892" spans="1:3" x14ac:dyDescent="0.25">
      <c r="A3892">
        <v>32100340</v>
      </c>
      <c r="B3892" t="s">
        <v>3022</v>
      </c>
      <c r="C3892">
        <v>6930</v>
      </c>
    </row>
    <row r="3893" spans="1:3" x14ac:dyDescent="0.25">
      <c r="A3893">
        <v>32100345</v>
      </c>
      <c r="B3893" t="s">
        <v>3023</v>
      </c>
      <c r="C3893">
        <v>7425</v>
      </c>
    </row>
    <row r="3894" spans="1:3" x14ac:dyDescent="0.25">
      <c r="A3894">
        <v>32100350</v>
      </c>
      <c r="B3894" t="s">
        <v>3024</v>
      </c>
      <c r="C3894">
        <v>8505</v>
      </c>
    </row>
    <row r="3895" spans="1:3" x14ac:dyDescent="0.25">
      <c r="A3895">
        <v>32100355</v>
      </c>
      <c r="B3895" t="s">
        <v>3025</v>
      </c>
      <c r="C3895">
        <v>9000</v>
      </c>
    </row>
    <row r="3896" spans="1:3" x14ac:dyDescent="0.25">
      <c r="A3896">
        <v>32100360</v>
      </c>
      <c r="B3896" t="s">
        <v>3026</v>
      </c>
      <c r="C3896">
        <v>10080</v>
      </c>
    </row>
    <row r="3897" spans="1:3" x14ac:dyDescent="0.25">
      <c r="A3897">
        <v>32100365</v>
      </c>
      <c r="B3897" t="s">
        <v>3027</v>
      </c>
      <c r="C3897">
        <v>10620</v>
      </c>
    </row>
    <row r="3898" spans="1:3" x14ac:dyDescent="0.25">
      <c r="A3898">
        <v>32100370</v>
      </c>
      <c r="B3898" t="s">
        <v>3028</v>
      </c>
      <c r="C3898">
        <v>11700</v>
      </c>
    </row>
    <row r="3899" spans="1:3" x14ac:dyDescent="0.25">
      <c r="A3899">
        <v>32100375</v>
      </c>
      <c r="B3899" t="s">
        <v>3029</v>
      </c>
      <c r="C3899">
        <v>12240</v>
      </c>
    </row>
    <row r="3900" spans="1:3" x14ac:dyDescent="0.25">
      <c r="A3900">
        <v>32100380</v>
      </c>
      <c r="B3900" t="s">
        <v>3030</v>
      </c>
      <c r="C3900">
        <v>4140</v>
      </c>
    </row>
    <row r="3901" spans="1:3" x14ac:dyDescent="0.25">
      <c r="A3901">
        <v>32100385</v>
      </c>
      <c r="B3901" t="s">
        <v>3031</v>
      </c>
      <c r="C3901">
        <v>4590</v>
      </c>
    </row>
    <row r="3902" spans="1:3" x14ac:dyDescent="0.25">
      <c r="A3902">
        <v>32100390</v>
      </c>
      <c r="B3902" t="s">
        <v>3032</v>
      </c>
      <c r="C3902">
        <v>5625</v>
      </c>
    </row>
    <row r="3903" spans="1:3" x14ac:dyDescent="0.25">
      <c r="A3903">
        <v>32100395</v>
      </c>
      <c r="B3903" t="s">
        <v>3033</v>
      </c>
      <c r="C3903">
        <v>6120</v>
      </c>
    </row>
    <row r="3904" spans="1:3" x14ac:dyDescent="0.25">
      <c r="A3904">
        <v>32100400</v>
      </c>
      <c r="B3904" t="s">
        <v>3034</v>
      </c>
      <c r="C3904">
        <v>7200</v>
      </c>
    </row>
    <row r="3905" spans="1:3" x14ac:dyDescent="0.25">
      <c r="A3905">
        <v>32100405</v>
      </c>
      <c r="B3905" t="s">
        <v>3035</v>
      </c>
      <c r="C3905">
        <v>7695</v>
      </c>
    </row>
    <row r="3906" spans="1:3" x14ac:dyDescent="0.25">
      <c r="A3906">
        <v>32100410</v>
      </c>
      <c r="B3906" t="s">
        <v>3036</v>
      </c>
      <c r="C3906">
        <v>8775</v>
      </c>
    </row>
    <row r="3907" spans="1:3" x14ac:dyDescent="0.25">
      <c r="A3907">
        <v>32100415</v>
      </c>
      <c r="B3907" t="s">
        <v>3037</v>
      </c>
      <c r="C3907">
        <v>9270</v>
      </c>
    </row>
    <row r="3908" spans="1:3" x14ac:dyDescent="0.25">
      <c r="A3908">
        <v>32100420</v>
      </c>
      <c r="B3908" t="s">
        <v>3038</v>
      </c>
      <c r="C3908">
        <v>10395</v>
      </c>
    </row>
    <row r="3909" spans="1:3" x14ac:dyDescent="0.25">
      <c r="A3909">
        <v>32100425</v>
      </c>
      <c r="B3909" t="s">
        <v>3039</v>
      </c>
      <c r="C3909">
        <v>10935</v>
      </c>
    </row>
    <row r="3910" spans="1:3" x14ac:dyDescent="0.25">
      <c r="A3910">
        <v>32100430</v>
      </c>
      <c r="B3910" t="s">
        <v>3040</v>
      </c>
      <c r="C3910">
        <v>12105</v>
      </c>
    </row>
    <row r="3911" spans="1:3" x14ac:dyDescent="0.25">
      <c r="A3911">
        <v>32100435</v>
      </c>
      <c r="B3911" t="s">
        <v>3041</v>
      </c>
      <c r="C3911">
        <v>12645</v>
      </c>
    </row>
    <row r="3912" spans="1:3" x14ac:dyDescent="0.25">
      <c r="A3912">
        <v>32100440</v>
      </c>
      <c r="B3912" t="s">
        <v>3042</v>
      </c>
      <c r="C3912">
        <v>4275</v>
      </c>
    </row>
    <row r="3913" spans="1:3" x14ac:dyDescent="0.25">
      <c r="A3913">
        <v>32100445</v>
      </c>
      <c r="B3913" t="s">
        <v>3043</v>
      </c>
      <c r="C3913">
        <v>4770</v>
      </c>
    </row>
    <row r="3914" spans="1:3" x14ac:dyDescent="0.25">
      <c r="A3914">
        <v>32100450</v>
      </c>
      <c r="B3914" t="s">
        <v>3044</v>
      </c>
      <c r="C3914">
        <v>5805</v>
      </c>
    </row>
    <row r="3915" spans="1:3" x14ac:dyDescent="0.25">
      <c r="A3915">
        <v>32100455</v>
      </c>
      <c r="B3915" t="s">
        <v>3045</v>
      </c>
      <c r="C3915">
        <v>6345</v>
      </c>
    </row>
    <row r="3916" spans="1:3" x14ac:dyDescent="0.25">
      <c r="A3916">
        <v>32100460</v>
      </c>
      <c r="B3916" t="s">
        <v>3046</v>
      </c>
      <c r="C3916">
        <v>7425</v>
      </c>
    </row>
    <row r="3917" spans="1:3" x14ac:dyDescent="0.25">
      <c r="A3917">
        <v>32100465</v>
      </c>
      <c r="B3917" t="s">
        <v>3047</v>
      </c>
      <c r="C3917">
        <v>7920</v>
      </c>
    </row>
    <row r="3918" spans="1:3" x14ac:dyDescent="0.25">
      <c r="A3918">
        <v>32100470</v>
      </c>
      <c r="B3918" t="s">
        <v>3048</v>
      </c>
      <c r="C3918">
        <v>9045</v>
      </c>
    </row>
    <row r="3919" spans="1:3" x14ac:dyDescent="0.25">
      <c r="A3919">
        <v>32100475</v>
      </c>
      <c r="B3919" t="s">
        <v>3049</v>
      </c>
      <c r="C3919">
        <v>9585</v>
      </c>
    </row>
    <row r="3920" spans="1:3" x14ac:dyDescent="0.25">
      <c r="A3920">
        <v>32100480</v>
      </c>
      <c r="B3920" t="s">
        <v>3050</v>
      </c>
      <c r="C3920">
        <v>10755</v>
      </c>
    </row>
    <row r="3921" spans="1:3" x14ac:dyDescent="0.25">
      <c r="A3921">
        <v>32100485</v>
      </c>
      <c r="B3921" t="s">
        <v>3051</v>
      </c>
      <c r="C3921">
        <v>11295</v>
      </c>
    </row>
    <row r="3922" spans="1:3" x14ac:dyDescent="0.25">
      <c r="A3922">
        <v>32100490</v>
      </c>
      <c r="B3922" t="s">
        <v>3052</v>
      </c>
      <c r="C3922">
        <v>12465</v>
      </c>
    </row>
    <row r="3923" spans="1:3" x14ac:dyDescent="0.25">
      <c r="A3923">
        <v>32100495</v>
      </c>
      <c r="B3923" t="s">
        <v>3053</v>
      </c>
      <c r="C3923">
        <v>13050</v>
      </c>
    </row>
    <row r="3924" spans="1:3" x14ac:dyDescent="0.25">
      <c r="A3924">
        <v>32100500</v>
      </c>
      <c r="B3924" t="s">
        <v>3054</v>
      </c>
      <c r="C3924">
        <v>4500</v>
      </c>
    </row>
    <row r="3925" spans="1:3" x14ac:dyDescent="0.25">
      <c r="A3925">
        <v>32100505</v>
      </c>
      <c r="B3925" t="s">
        <v>3055</v>
      </c>
      <c r="C3925">
        <v>5040</v>
      </c>
    </row>
    <row r="3926" spans="1:3" x14ac:dyDescent="0.25">
      <c r="A3926">
        <v>32100510</v>
      </c>
      <c r="B3926" t="s">
        <v>3056</v>
      </c>
      <c r="C3926">
        <v>6165</v>
      </c>
    </row>
    <row r="3927" spans="1:3" x14ac:dyDescent="0.25">
      <c r="A3927">
        <v>32100515</v>
      </c>
      <c r="B3927" t="s">
        <v>3057</v>
      </c>
      <c r="C3927">
        <v>6660</v>
      </c>
    </row>
    <row r="3928" spans="1:3" x14ac:dyDescent="0.25">
      <c r="A3928">
        <v>32100520</v>
      </c>
      <c r="B3928" t="s">
        <v>3058</v>
      </c>
      <c r="C3928">
        <v>7830</v>
      </c>
    </row>
    <row r="3929" spans="1:3" x14ac:dyDescent="0.25">
      <c r="A3929">
        <v>32100525</v>
      </c>
      <c r="B3929" t="s">
        <v>3059</v>
      </c>
      <c r="C3929">
        <v>8415</v>
      </c>
    </row>
    <row r="3930" spans="1:3" x14ac:dyDescent="0.25">
      <c r="A3930">
        <v>32100530</v>
      </c>
      <c r="B3930" t="s">
        <v>3060</v>
      </c>
      <c r="C3930">
        <v>9585</v>
      </c>
    </row>
    <row r="3931" spans="1:3" x14ac:dyDescent="0.25">
      <c r="A3931">
        <v>32100535</v>
      </c>
      <c r="B3931" t="s">
        <v>3061</v>
      </c>
      <c r="C3931">
        <v>10125</v>
      </c>
    </row>
    <row r="3932" spans="1:3" x14ac:dyDescent="0.25">
      <c r="A3932">
        <v>32100540</v>
      </c>
      <c r="B3932" t="s">
        <v>3062</v>
      </c>
      <c r="C3932">
        <v>11340</v>
      </c>
    </row>
    <row r="3933" spans="1:3" x14ac:dyDescent="0.25">
      <c r="A3933">
        <v>32100545</v>
      </c>
      <c r="B3933" t="s">
        <v>3063</v>
      </c>
      <c r="C3933">
        <v>11925</v>
      </c>
    </row>
    <row r="3934" spans="1:3" x14ac:dyDescent="0.25">
      <c r="A3934">
        <v>32100550</v>
      </c>
      <c r="B3934" t="s">
        <v>3064</v>
      </c>
      <c r="C3934">
        <v>13185</v>
      </c>
    </row>
    <row r="3935" spans="1:3" x14ac:dyDescent="0.25">
      <c r="A3935">
        <v>32100555</v>
      </c>
      <c r="B3935" t="s">
        <v>3065</v>
      </c>
      <c r="C3935">
        <v>13725</v>
      </c>
    </row>
    <row r="3936" spans="1:3" x14ac:dyDescent="0.25">
      <c r="A3936">
        <v>32100560</v>
      </c>
      <c r="B3936" t="s">
        <v>3066</v>
      </c>
      <c r="C3936">
        <v>4635</v>
      </c>
    </row>
    <row r="3937" spans="1:3" x14ac:dyDescent="0.25">
      <c r="A3937">
        <v>32100565</v>
      </c>
      <c r="B3937" t="s">
        <v>3067</v>
      </c>
      <c r="C3937">
        <v>5175</v>
      </c>
    </row>
    <row r="3938" spans="1:3" x14ac:dyDescent="0.25">
      <c r="A3938">
        <v>32100570</v>
      </c>
      <c r="B3938" t="s">
        <v>3068</v>
      </c>
      <c r="C3938">
        <v>6345</v>
      </c>
    </row>
    <row r="3939" spans="1:3" x14ac:dyDescent="0.25">
      <c r="A3939">
        <v>32100575</v>
      </c>
      <c r="B3939" t="s">
        <v>3069</v>
      </c>
      <c r="C3939">
        <v>6885</v>
      </c>
    </row>
    <row r="3940" spans="1:3" x14ac:dyDescent="0.25">
      <c r="A3940">
        <v>32100580</v>
      </c>
      <c r="B3940" t="s">
        <v>3070</v>
      </c>
      <c r="C3940">
        <v>8055</v>
      </c>
    </row>
    <row r="3941" spans="1:3" x14ac:dyDescent="0.25">
      <c r="A3941">
        <v>32100585</v>
      </c>
      <c r="B3941" t="s">
        <v>3071</v>
      </c>
      <c r="C3941">
        <v>8640</v>
      </c>
    </row>
    <row r="3942" spans="1:3" x14ac:dyDescent="0.25">
      <c r="A3942">
        <v>32100590</v>
      </c>
      <c r="B3942" t="s">
        <v>3072</v>
      </c>
      <c r="C3942">
        <v>9855</v>
      </c>
    </row>
    <row r="3943" spans="1:3" x14ac:dyDescent="0.25">
      <c r="A3943">
        <v>32100595</v>
      </c>
      <c r="B3943" t="s">
        <v>3073</v>
      </c>
      <c r="C3943">
        <v>10395</v>
      </c>
    </row>
    <row r="3944" spans="1:3" x14ac:dyDescent="0.25">
      <c r="A3944">
        <v>32100600</v>
      </c>
      <c r="B3944" t="s">
        <v>3074</v>
      </c>
      <c r="C3944">
        <v>11655</v>
      </c>
    </row>
    <row r="3945" spans="1:3" x14ac:dyDescent="0.25">
      <c r="A3945">
        <v>32100605</v>
      </c>
      <c r="B3945" t="s">
        <v>3075</v>
      </c>
      <c r="C3945">
        <v>12240</v>
      </c>
    </row>
    <row r="3946" spans="1:3" x14ac:dyDescent="0.25">
      <c r="A3946">
        <v>32100610</v>
      </c>
      <c r="B3946" t="s">
        <v>3076</v>
      </c>
      <c r="C3946">
        <v>13545</v>
      </c>
    </row>
    <row r="3947" spans="1:3" x14ac:dyDescent="0.25">
      <c r="A3947">
        <v>32100615</v>
      </c>
      <c r="B3947" t="s">
        <v>3077</v>
      </c>
      <c r="C3947">
        <v>14175</v>
      </c>
    </row>
    <row r="3948" spans="1:3" x14ac:dyDescent="0.25">
      <c r="A3948">
        <v>32100620</v>
      </c>
      <c r="B3948" t="s">
        <v>3078</v>
      </c>
      <c r="C3948">
        <v>4815</v>
      </c>
    </row>
    <row r="3949" spans="1:3" x14ac:dyDescent="0.25">
      <c r="A3949">
        <v>32100625</v>
      </c>
      <c r="B3949" t="s">
        <v>3079</v>
      </c>
      <c r="C3949">
        <v>5355</v>
      </c>
    </row>
    <row r="3950" spans="1:3" x14ac:dyDescent="0.25">
      <c r="A3950">
        <v>32100630</v>
      </c>
      <c r="B3950" t="s">
        <v>3080</v>
      </c>
      <c r="C3950">
        <v>6525</v>
      </c>
    </row>
    <row r="3951" spans="1:3" x14ac:dyDescent="0.25">
      <c r="A3951">
        <v>32100635</v>
      </c>
      <c r="B3951" t="s">
        <v>3081</v>
      </c>
      <c r="C3951">
        <v>7110</v>
      </c>
    </row>
    <row r="3952" spans="1:3" x14ac:dyDescent="0.25">
      <c r="A3952">
        <v>32100640</v>
      </c>
      <c r="B3952" t="s">
        <v>3082</v>
      </c>
      <c r="C3952">
        <v>8325</v>
      </c>
    </row>
    <row r="3953" spans="1:3" x14ac:dyDescent="0.25">
      <c r="A3953">
        <v>32100645</v>
      </c>
      <c r="B3953" t="s">
        <v>3083</v>
      </c>
      <c r="C3953">
        <v>8865</v>
      </c>
    </row>
    <row r="3954" spans="1:3" x14ac:dyDescent="0.25">
      <c r="A3954">
        <v>32100650</v>
      </c>
      <c r="B3954" t="s">
        <v>3084</v>
      </c>
      <c r="C3954">
        <v>10125</v>
      </c>
    </row>
    <row r="3955" spans="1:3" x14ac:dyDescent="0.25">
      <c r="A3955">
        <v>32100655</v>
      </c>
      <c r="B3955" t="s">
        <v>3085</v>
      </c>
      <c r="C3955">
        <v>10710</v>
      </c>
    </row>
    <row r="3956" spans="1:3" x14ac:dyDescent="0.25">
      <c r="A3956">
        <v>32100660</v>
      </c>
      <c r="B3956" t="s">
        <v>3086</v>
      </c>
      <c r="C3956">
        <v>12015</v>
      </c>
    </row>
    <row r="3957" spans="1:3" x14ac:dyDescent="0.25">
      <c r="A3957">
        <v>32100665</v>
      </c>
      <c r="B3957" t="s">
        <v>3087</v>
      </c>
      <c r="C3957">
        <v>12600</v>
      </c>
    </row>
    <row r="3958" spans="1:3" x14ac:dyDescent="0.25">
      <c r="A3958">
        <v>32100670</v>
      </c>
      <c r="B3958" t="s">
        <v>3088</v>
      </c>
      <c r="C3958">
        <v>13905</v>
      </c>
    </row>
    <row r="3959" spans="1:3" x14ac:dyDescent="0.25">
      <c r="A3959">
        <v>32100675</v>
      </c>
      <c r="B3959" t="s">
        <v>3089</v>
      </c>
      <c r="C3959">
        <v>14535</v>
      </c>
    </row>
    <row r="3960" spans="1:3" x14ac:dyDescent="0.25">
      <c r="A3960">
        <v>32100680</v>
      </c>
      <c r="B3960" t="s">
        <v>3090</v>
      </c>
      <c r="C3960">
        <v>4950</v>
      </c>
    </row>
    <row r="3961" spans="1:3" x14ac:dyDescent="0.25">
      <c r="A3961">
        <v>32100685</v>
      </c>
      <c r="B3961" t="s">
        <v>3091</v>
      </c>
      <c r="C3961">
        <v>5490</v>
      </c>
    </row>
    <row r="3962" spans="1:3" x14ac:dyDescent="0.25">
      <c r="A3962">
        <v>32100690</v>
      </c>
      <c r="B3962" t="s">
        <v>3092</v>
      </c>
      <c r="C3962">
        <v>6705</v>
      </c>
    </row>
    <row r="3963" spans="1:3" x14ac:dyDescent="0.25">
      <c r="A3963">
        <v>32100695</v>
      </c>
      <c r="B3963" t="s">
        <v>3093</v>
      </c>
      <c r="C3963">
        <v>7290</v>
      </c>
    </row>
    <row r="3964" spans="1:3" x14ac:dyDescent="0.25">
      <c r="A3964">
        <v>32100700</v>
      </c>
      <c r="B3964" t="s">
        <v>3094</v>
      </c>
      <c r="C3964">
        <v>8550</v>
      </c>
    </row>
    <row r="3965" spans="1:3" x14ac:dyDescent="0.25">
      <c r="A3965">
        <v>32100705</v>
      </c>
      <c r="B3965" t="s">
        <v>3095</v>
      </c>
      <c r="C3965">
        <v>9090</v>
      </c>
    </row>
    <row r="3966" spans="1:3" x14ac:dyDescent="0.25">
      <c r="A3966">
        <v>32100710</v>
      </c>
      <c r="B3966" t="s">
        <v>3096</v>
      </c>
      <c r="C3966">
        <v>10395</v>
      </c>
    </row>
    <row r="3967" spans="1:3" x14ac:dyDescent="0.25">
      <c r="A3967">
        <v>32100715</v>
      </c>
      <c r="B3967" t="s">
        <v>3097</v>
      </c>
      <c r="C3967">
        <v>11025</v>
      </c>
    </row>
    <row r="3968" spans="1:3" x14ac:dyDescent="0.25">
      <c r="A3968">
        <v>32100720</v>
      </c>
      <c r="B3968" t="s">
        <v>3098</v>
      </c>
      <c r="C3968">
        <v>12330</v>
      </c>
    </row>
    <row r="3969" spans="1:3" x14ac:dyDescent="0.25">
      <c r="A3969">
        <v>32100725</v>
      </c>
      <c r="B3969" t="s">
        <v>3099</v>
      </c>
      <c r="C3969">
        <v>12960</v>
      </c>
    </row>
    <row r="3970" spans="1:3" x14ac:dyDescent="0.25">
      <c r="A3970">
        <v>32100730</v>
      </c>
      <c r="B3970" t="s">
        <v>3100</v>
      </c>
      <c r="C3970">
        <v>14310</v>
      </c>
    </row>
    <row r="3971" spans="1:3" x14ac:dyDescent="0.25">
      <c r="A3971">
        <v>32100735</v>
      </c>
      <c r="B3971" t="s">
        <v>3101</v>
      </c>
      <c r="C3971">
        <v>14895</v>
      </c>
    </row>
    <row r="3972" spans="1:3" x14ac:dyDescent="0.25">
      <c r="A3972">
        <v>32100740</v>
      </c>
      <c r="B3972" t="s">
        <v>3102</v>
      </c>
      <c r="C3972">
        <v>5085</v>
      </c>
    </row>
    <row r="3973" spans="1:3" x14ac:dyDescent="0.25">
      <c r="A3973">
        <v>32100745</v>
      </c>
      <c r="B3973" t="s">
        <v>3103</v>
      </c>
      <c r="C3973">
        <v>5625</v>
      </c>
    </row>
    <row r="3974" spans="1:3" x14ac:dyDescent="0.25">
      <c r="A3974">
        <v>32100750</v>
      </c>
      <c r="B3974" t="s">
        <v>3104</v>
      </c>
      <c r="C3974">
        <v>6885</v>
      </c>
    </row>
    <row r="3975" spans="1:3" x14ac:dyDescent="0.25">
      <c r="A3975">
        <v>32100755</v>
      </c>
      <c r="B3975" t="s">
        <v>3105</v>
      </c>
      <c r="C3975">
        <v>7470</v>
      </c>
    </row>
    <row r="3976" spans="1:3" x14ac:dyDescent="0.25">
      <c r="A3976">
        <v>32100760</v>
      </c>
      <c r="B3976" t="s">
        <v>3106</v>
      </c>
      <c r="C3976">
        <v>8775</v>
      </c>
    </row>
    <row r="3977" spans="1:3" x14ac:dyDescent="0.25">
      <c r="A3977">
        <v>32100765</v>
      </c>
      <c r="B3977" t="s">
        <v>3107</v>
      </c>
      <c r="C3977">
        <v>9360</v>
      </c>
    </row>
    <row r="3978" spans="1:3" x14ac:dyDescent="0.25">
      <c r="A3978">
        <v>32100770</v>
      </c>
      <c r="B3978" t="s">
        <v>3108</v>
      </c>
      <c r="C3978">
        <v>10710</v>
      </c>
    </row>
    <row r="3979" spans="1:3" x14ac:dyDescent="0.25">
      <c r="A3979">
        <v>32100775</v>
      </c>
      <c r="B3979" t="s">
        <v>3109</v>
      </c>
      <c r="C3979">
        <v>11295</v>
      </c>
    </row>
    <row r="3980" spans="1:3" x14ac:dyDescent="0.25">
      <c r="A3980">
        <v>32100780</v>
      </c>
      <c r="B3980" t="s">
        <v>3110</v>
      </c>
      <c r="C3980">
        <v>12645</v>
      </c>
    </row>
    <row r="3981" spans="1:3" x14ac:dyDescent="0.25">
      <c r="A3981">
        <v>32100785</v>
      </c>
      <c r="B3981" t="s">
        <v>3111</v>
      </c>
      <c r="C3981">
        <v>13275</v>
      </c>
    </row>
    <row r="3982" spans="1:3" x14ac:dyDescent="0.25">
      <c r="A3982">
        <v>32100790</v>
      </c>
      <c r="B3982" t="s">
        <v>3112</v>
      </c>
      <c r="C3982">
        <v>14670</v>
      </c>
    </row>
    <row r="3983" spans="1:3" x14ac:dyDescent="0.25">
      <c r="A3983">
        <v>32100795</v>
      </c>
      <c r="B3983" t="s">
        <v>3113</v>
      </c>
      <c r="C3983">
        <v>15345</v>
      </c>
    </row>
    <row r="3984" spans="1:3" x14ac:dyDescent="0.25">
      <c r="A3984">
        <v>32109999</v>
      </c>
      <c r="B3984" t="s">
        <v>3114</v>
      </c>
      <c r="C3984">
        <v>0</v>
      </c>
    </row>
    <row r="3985" spans="1:3" x14ac:dyDescent="0.25">
      <c r="A3985">
        <v>32150000</v>
      </c>
      <c r="B3985" t="s">
        <v>3115</v>
      </c>
      <c r="C3985">
        <v>3108</v>
      </c>
    </row>
    <row r="3986" spans="1:3" x14ac:dyDescent="0.25">
      <c r="A3986">
        <v>32150005</v>
      </c>
      <c r="B3986" t="s">
        <v>3116</v>
      </c>
      <c r="C3986">
        <v>3486</v>
      </c>
    </row>
    <row r="3987" spans="1:3" x14ac:dyDescent="0.25">
      <c r="A3987">
        <v>32150010</v>
      </c>
      <c r="B3987" t="s">
        <v>3117</v>
      </c>
      <c r="C3987">
        <v>4284</v>
      </c>
    </row>
    <row r="3988" spans="1:3" x14ac:dyDescent="0.25">
      <c r="A3988">
        <v>32150015</v>
      </c>
      <c r="B3988" t="s">
        <v>3118</v>
      </c>
      <c r="C3988">
        <v>4662</v>
      </c>
    </row>
    <row r="3989" spans="1:3" x14ac:dyDescent="0.25">
      <c r="A3989">
        <v>32150020</v>
      </c>
      <c r="B3989" t="s">
        <v>3119</v>
      </c>
      <c r="C3989">
        <v>5460</v>
      </c>
    </row>
    <row r="3990" spans="1:3" x14ac:dyDescent="0.25">
      <c r="A3990">
        <v>32150025</v>
      </c>
      <c r="B3990" t="s">
        <v>3120</v>
      </c>
      <c r="C3990">
        <v>5880</v>
      </c>
    </row>
    <row r="3991" spans="1:3" x14ac:dyDescent="0.25">
      <c r="A3991">
        <v>32150030</v>
      </c>
      <c r="B3991" t="s">
        <v>3121</v>
      </c>
      <c r="C3991">
        <v>6720</v>
      </c>
    </row>
    <row r="3992" spans="1:3" x14ac:dyDescent="0.25">
      <c r="A3992">
        <v>32150035</v>
      </c>
      <c r="B3992" t="s">
        <v>3122</v>
      </c>
      <c r="C3992">
        <v>8022</v>
      </c>
    </row>
    <row r="3993" spans="1:3" x14ac:dyDescent="0.25">
      <c r="A3993">
        <v>32150040</v>
      </c>
      <c r="B3993" t="s">
        <v>3123</v>
      </c>
      <c r="C3993">
        <v>3234</v>
      </c>
    </row>
    <row r="3994" spans="1:3" x14ac:dyDescent="0.25">
      <c r="A3994">
        <v>32150045</v>
      </c>
      <c r="B3994" t="s">
        <v>3124</v>
      </c>
      <c r="C3994">
        <v>3654</v>
      </c>
    </row>
    <row r="3995" spans="1:3" x14ac:dyDescent="0.25">
      <c r="A3995">
        <v>32150050</v>
      </c>
      <c r="B3995" t="s">
        <v>3125</v>
      </c>
      <c r="C3995">
        <v>4452</v>
      </c>
    </row>
    <row r="3996" spans="1:3" x14ac:dyDescent="0.25">
      <c r="A3996">
        <v>32150055</v>
      </c>
      <c r="B3996" t="s">
        <v>3126</v>
      </c>
      <c r="C3996">
        <v>4872</v>
      </c>
    </row>
    <row r="3997" spans="1:3" x14ac:dyDescent="0.25">
      <c r="A3997">
        <v>32150060</v>
      </c>
      <c r="B3997" t="s">
        <v>3127</v>
      </c>
      <c r="C3997">
        <v>5712</v>
      </c>
    </row>
    <row r="3998" spans="1:3" x14ac:dyDescent="0.25">
      <c r="A3998">
        <v>32150065</v>
      </c>
      <c r="B3998" t="s">
        <v>3128</v>
      </c>
      <c r="C3998">
        <v>6090</v>
      </c>
    </row>
    <row r="3999" spans="1:3" x14ac:dyDescent="0.25">
      <c r="A3999">
        <v>32150070</v>
      </c>
      <c r="B3999" t="s">
        <v>3129</v>
      </c>
      <c r="C3999">
        <v>6972</v>
      </c>
    </row>
    <row r="4000" spans="1:3" x14ac:dyDescent="0.25">
      <c r="A4000">
        <v>32150075</v>
      </c>
      <c r="B4000" t="s">
        <v>3130</v>
      </c>
      <c r="C4000">
        <v>8316</v>
      </c>
    </row>
    <row r="4001" spans="1:3" x14ac:dyDescent="0.25">
      <c r="A4001">
        <v>32150080</v>
      </c>
      <c r="B4001" t="s">
        <v>3131</v>
      </c>
      <c r="C4001">
        <v>3402</v>
      </c>
    </row>
    <row r="4002" spans="1:3" x14ac:dyDescent="0.25">
      <c r="A4002">
        <v>32150085</v>
      </c>
      <c r="B4002" t="s">
        <v>3132</v>
      </c>
      <c r="C4002">
        <v>3780</v>
      </c>
    </row>
    <row r="4003" spans="1:3" x14ac:dyDescent="0.25">
      <c r="A4003">
        <v>32150090</v>
      </c>
      <c r="B4003" t="s">
        <v>3133</v>
      </c>
      <c r="C4003">
        <v>4620</v>
      </c>
    </row>
    <row r="4004" spans="1:3" x14ac:dyDescent="0.25">
      <c r="A4004">
        <v>32150095</v>
      </c>
      <c r="B4004" t="s">
        <v>3134</v>
      </c>
      <c r="C4004">
        <v>5040</v>
      </c>
    </row>
    <row r="4005" spans="1:3" x14ac:dyDescent="0.25">
      <c r="A4005">
        <v>32150100</v>
      </c>
      <c r="B4005" t="s">
        <v>3135</v>
      </c>
      <c r="C4005">
        <v>5922</v>
      </c>
    </row>
    <row r="4006" spans="1:3" x14ac:dyDescent="0.25">
      <c r="A4006">
        <v>32150105</v>
      </c>
      <c r="B4006" t="s">
        <v>3136</v>
      </c>
      <c r="C4006">
        <v>6342</v>
      </c>
    </row>
    <row r="4007" spans="1:3" x14ac:dyDescent="0.25">
      <c r="A4007">
        <v>32150110</v>
      </c>
      <c r="B4007" t="s">
        <v>3137</v>
      </c>
      <c r="C4007">
        <v>7266</v>
      </c>
    </row>
    <row r="4008" spans="1:3" x14ac:dyDescent="0.25">
      <c r="A4008">
        <v>32150115</v>
      </c>
      <c r="B4008" t="s">
        <v>3138</v>
      </c>
      <c r="C4008">
        <v>8610</v>
      </c>
    </row>
    <row r="4009" spans="1:3" x14ac:dyDescent="0.25">
      <c r="A4009">
        <v>32150120</v>
      </c>
      <c r="B4009" t="s">
        <v>3139</v>
      </c>
      <c r="C4009">
        <v>3528</v>
      </c>
    </row>
    <row r="4010" spans="1:3" x14ac:dyDescent="0.25">
      <c r="A4010">
        <v>32150125</v>
      </c>
      <c r="B4010" t="s">
        <v>3140</v>
      </c>
      <c r="C4010">
        <v>3906</v>
      </c>
    </row>
    <row r="4011" spans="1:3" x14ac:dyDescent="0.25">
      <c r="A4011">
        <v>32150130</v>
      </c>
      <c r="B4011" t="s">
        <v>3141</v>
      </c>
      <c r="C4011">
        <v>4788</v>
      </c>
    </row>
    <row r="4012" spans="1:3" x14ac:dyDescent="0.25">
      <c r="A4012">
        <v>32150135</v>
      </c>
      <c r="B4012" t="s">
        <v>3142</v>
      </c>
      <c r="C4012">
        <v>5208</v>
      </c>
    </row>
    <row r="4013" spans="1:3" x14ac:dyDescent="0.25">
      <c r="A4013">
        <v>32150140</v>
      </c>
      <c r="B4013" t="s">
        <v>3143</v>
      </c>
      <c r="C4013">
        <v>6132</v>
      </c>
    </row>
    <row r="4014" spans="1:3" x14ac:dyDescent="0.25">
      <c r="A4014">
        <v>32150145</v>
      </c>
      <c r="B4014" t="s">
        <v>3144</v>
      </c>
      <c r="C4014">
        <v>6552</v>
      </c>
    </row>
    <row r="4015" spans="1:3" x14ac:dyDescent="0.25">
      <c r="A4015">
        <v>32150150</v>
      </c>
      <c r="B4015" t="s">
        <v>3145</v>
      </c>
      <c r="C4015">
        <v>7518</v>
      </c>
    </row>
    <row r="4016" spans="1:3" x14ac:dyDescent="0.25">
      <c r="A4016">
        <v>32150155</v>
      </c>
      <c r="B4016" t="s">
        <v>3146</v>
      </c>
      <c r="C4016">
        <v>8946</v>
      </c>
    </row>
    <row r="4017" spans="1:3" x14ac:dyDescent="0.25">
      <c r="A4017">
        <v>32150160</v>
      </c>
      <c r="B4017" t="s">
        <v>3147</v>
      </c>
      <c r="C4017">
        <v>3654</v>
      </c>
    </row>
    <row r="4018" spans="1:3" x14ac:dyDescent="0.25">
      <c r="A4018">
        <v>32150165</v>
      </c>
      <c r="B4018" t="s">
        <v>3148</v>
      </c>
      <c r="C4018">
        <v>4074</v>
      </c>
    </row>
    <row r="4019" spans="1:3" x14ac:dyDescent="0.25">
      <c r="A4019">
        <v>32150170</v>
      </c>
      <c r="B4019" t="s">
        <v>3149</v>
      </c>
      <c r="C4019">
        <v>4998</v>
      </c>
    </row>
    <row r="4020" spans="1:3" x14ac:dyDescent="0.25">
      <c r="A4020">
        <v>32150175</v>
      </c>
      <c r="B4020" t="s">
        <v>3150</v>
      </c>
      <c r="C4020">
        <v>5376</v>
      </c>
    </row>
    <row r="4021" spans="1:3" x14ac:dyDescent="0.25">
      <c r="A4021">
        <v>32150180</v>
      </c>
      <c r="B4021" t="s">
        <v>3151</v>
      </c>
      <c r="C4021">
        <v>6342</v>
      </c>
    </row>
    <row r="4022" spans="1:3" x14ac:dyDescent="0.25">
      <c r="A4022">
        <v>32150185</v>
      </c>
      <c r="B4022" t="s">
        <v>3152</v>
      </c>
      <c r="C4022">
        <v>6804</v>
      </c>
    </row>
    <row r="4023" spans="1:3" x14ac:dyDescent="0.25">
      <c r="A4023">
        <v>32150190</v>
      </c>
      <c r="B4023" t="s">
        <v>3153</v>
      </c>
      <c r="C4023">
        <v>7770</v>
      </c>
    </row>
    <row r="4024" spans="1:3" x14ac:dyDescent="0.25">
      <c r="A4024">
        <v>32150195</v>
      </c>
      <c r="B4024" t="s">
        <v>3154</v>
      </c>
      <c r="C4024">
        <v>8232</v>
      </c>
    </row>
    <row r="4025" spans="1:3" x14ac:dyDescent="0.25">
      <c r="A4025">
        <v>32150200</v>
      </c>
      <c r="B4025" t="s">
        <v>3155</v>
      </c>
      <c r="C4025">
        <v>9240</v>
      </c>
    </row>
    <row r="4026" spans="1:3" x14ac:dyDescent="0.25">
      <c r="A4026">
        <v>32150205</v>
      </c>
      <c r="B4026" t="s">
        <v>3156</v>
      </c>
      <c r="C4026">
        <v>9702</v>
      </c>
    </row>
    <row r="4027" spans="1:3" x14ac:dyDescent="0.25">
      <c r="A4027">
        <v>32150210</v>
      </c>
      <c r="B4027" t="s">
        <v>3157</v>
      </c>
      <c r="C4027">
        <v>3780</v>
      </c>
    </row>
    <row r="4028" spans="1:3" x14ac:dyDescent="0.25">
      <c r="A4028">
        <v>32150215</v>
      </c>
      <c r="B4028" t="s">
        <v>3158</v>
      </c>
      <c r="C4028">
        <v>4200</v>
      </c>
    </row>
    <row r="4029" spans="1:3" x14ac:dyDescent="0.25">
      <c r="A4029">
        <v>32150220</v>
      </c>
      <c r="B4029" t="s">
        <v>3159</v>
      </c>
      <c r="C4029">
        <v>5166</v>
      </c>
    </row>
    <row r="4030" spans="1:3" x14ac:dyDescent="0.25">
      <c r="A4030">
        <v>32150225</v>
      </c>
      <c r="B4030" t="s">
        <v>3160</v>
      </c>
      <c r="C4030">
        <v>5628</v>
      </c>
    </row>
    <row r="4031" spans="1:3" x14ac:dyDescent="0.25">
      <c r="A4031">
        <v>32150230</v>
      </c>
      <c r="B4031" t="s">
        <v>3161</v>
      </c>
      <c r="C4031">
        <v>6552</v>
      </c>
    </row>
    <row r="4032" spans="1:3" x14ac:dyDescent="0.25">
      <c r="A4032">
        <v>32150235</v>
      </c>
      <c r="B4032" t="s">
        <v>3162</v>
      </c>
      <c r="C4032">
        <v>7056</v>
      </c>
    </row>
    <row r="4033" spans="1:3" x14ac:dyDescent="0.25">
      <c r="A4033">
        <v>32150240</v>
      </c>
      <c r="B4033" t="s">
        <v>3163</v>
      </c>
      <c r="C4033">
        <v>8022</v>
      </c>
    </row>
    <row r="4034" spans="1:3" x14ac:dyDescent="0.25">
      <c r="A4034">
        <v>32150245</v>
      </c>
      <c r="B4034" t="s">
        <v>3164</v>
      </c>
      <c r="C4034">
        <v>8484</v>
      </c>
    </row>
    <row r="4035" spans="1:3" x14ac:dyDescent="0.25">
      <c r="A4035">
        <v>32150250</v>
      </c>
      <c r="B4035" t="s">
        <v>3165</v>
      </c>
      <c r="C4035">
        <v>9534</v>
      </c>
    </row>
    <row r="4036" spans="1:3" x14ac:dyDescent="0.25">
      <c r="A4036">
        <v>32150255</v>
      </c>
      <c r="B4036" t="s">
        <v>3166</v>
      </c>
      <c r="C4036">
        <v>10038</v>
      </c>
    </row>
    <row r="4037" spans="1:3" x14ac:dyDescent="0.25">
      <c r="A4037">
        <v>32150260</v>
      </c>
      <c r="B4037" t="s">
        <v>3167</v>
      </c>
      <c r="C4037">
        <v>3906</v>
      </c>
    </row>
    <row r="4038" spans="1:3" x14ac:dyDescent="0.25">
      <c r="A4038">
        <v>32150265</v>
      </c>
      <c r="B4038" t="s">
        <v>3168</v>
      </c>
      <c r="C4038">
        <v>4326</v>
      </c>
    </row>
    <row r="4039" spans="1:3" x14ac:dyDescent="0.25">
      <c r="A4039">
        <v>32150270</v>
      </c>
      <c r="B4039" t="s">
        <v>3169</v>
      </c>
      <c r="C4039">
        <v>5334</v>
      </c>
    </row>
    <row r="4040" spans="1:3" x14ac:dyDescent="0.25">
      <c r="A4040">
        <v>32150275</v>
      </c>
      <c r="B4040" t="s">
        <v>3170</v>
      </c>
      <c r="C4040">
        <v>5796</v>
      </c>
    </row>
    <row r="4041" spans="1:3" x14ac:dyDescent="0.25">
      <c r="A4041">
        <v>32150280</v>
      </c>
      <c r="B4041" t="s">
        <v>3171</v>
      </c>
      <c r="C4041">
        <v>6804</v>
      </c>
    </row>
    <row r="4042" spans="1:3" x14ac:dyDescent="0.25">
      <c r="A4042">
        <v>32150285</v>
      </c>
      <c r="B4042" t="s">
        <v>3172</v>
      </c>
      <c r="C4042">
        <v>7266</v>
      </c>
    </row>
    <row r="4043" spans="1:3" x14ac:dyDescent="0.25">
      <c r="A4043">
        <v>32150290</v>
      </c>
      <c r="B4043" t="s">
        <v>3173</v>
      </c>
      <c r="C4043">
        <v>8316</v>
      </c>
    </row>
    <row r="4044" spans="1:3" x14ac:dyDescent="0.25">
      <c r="A4044">
        <v>32150295</v>
      </c>
      <c r="B4044" t="s">
        <v>3174</v>
      </c>
      <c r="C4044">
        <v>8820</v>
      </c>
    </row>
    <row r="4045" spans="1:3" x14ac:dyDescent="0.25">
      <c r="A4045">
        <v>32150300</v>
      </c>
      <c r="B4045" t="s">
        <v>3175</v>
      </c>
      <c r="C4045">
        <v>9828</v>
      </c>
    </row>
    <row r="4046" spans="1:3" x14ac:dyDescent="0.25">
      <c r="A4046">
        <v>32150305</v>
      </c>
      <c r="B4046" t="s">
        <v>3176</v>
      </c>
      <c r="C4046">
        <v>10332</v>
      </c>
    </row>
    <row r="4047" spans="1:3" x14ac:dyDescent="0.25">
      <c r="A4047">
        <v>32150310</v>
      </c>
      <c r="B4047" t="s">
        <v>3177</v>
      </c>
      <c r="C4047">
        <v>11424</v>
      </c>
    </row>
    <row r="4048" spans="1:3" x14ac:dyDescent="0.25">
      <c r="A4048">
        <v>32150315</v>
      </c>
      <c r="B4048" t="s">
        <v>3178</v>
      </c>
      <c r="C4048">
        <v>11928</v>
      </c>
    </row>
    <row r="4049" spans="1:3" x14ac:dyDescent="0.25">
      <c r="A4049">
        <v>32150320</v>
      </c>
      <c r="B4049" t="s">
        <v>3179</v>
      </c>
      <c r="C4049">
        <v>4032</v>
      </c>
    </row>
    <row r="4050" spans="1:3" x14ac:dyDescent="0.25">
      <c r="A4050">
        <v>32150325</v>
      </c>
      <c r="B4050" t="s">
        <v>3180</v>
      </c>
      <c r="C4050">
        <v>4536</v>
      </c>
    </row>
    <row r="4051" spans="1:3" x14ac:dyDescent="0.25">
      <c r="A4051">
        <v>32150330</v>
      </c>
      <c r="B4051" t="s">
        <v>3181</v>
      </c>
      <c r="C4051">
        <v>5502</v>
      </c>
    </row>
    <row r="4052" spans="1:3" x14ac:dyDescent="0.25">
      <c r="A4052">
        <v>32150335</v>
      </c>
      <c r="B4052" t="s">
        <v>3182</v>
      </c>
      <c r="C4052">
        <v>5964</v>
      </c>
    </row>
    <row r="4053" spans="1:3" x14ac:dyDescent="0.25">
      <c r="A4053">
        <v>32150340</v>
      </c>
      <c r="B4053" t="s">
        <v>3183</v>
      </c>
      <c r="C4053">
        <v>7014</v>
      </c>
    </row>
    <row r="4054" spans="1:3" x14ac:dyDescent="0.25">
      <c r="A4054">
        <v>32150345</v>
      </c>
      <c r="B4054" t="s">
        <v>3184</v>
      </c>
      <c r="C4054">
        <v>7476</v>
      </c>
    </row>
    <row r="4055" spans="1:3" x14ac:dyDescent="0.25">
      <c r="A4055">
        <v>32150350</v>
      </c>
      <c r="B4055" t="s">
        <v>3185</v>
      </c>
      <c r="C4055">
        <v>8568</v>
      </c>
    </row>
    <row r="4056" spans="1:3" x14ac:dyDescent="0.25">
      <c r="A4056">
        <v>32150355</v>
      </c>
      <c r="B4056" t="s">
        <v>3186</v>
      </c>
      <c r="C4056">
        <v>9072</v>
      </c>
    </row>
    <row r="4057" spans="1:3" x14ac:dyDescent="0.25">
      <c r="A4057">
        <v>32150360</v>
      </c>
      <c r="B4057" t="s">
        <v>3187</v>
      </c>
      <c r="C4057">
        <v>10164</v>
      </c>
    </row>
    <row r="4058" spans="1:3" x14ac:dyDescent="0.25">
      <c r="A4058">
        <v>32150365</v>
      </c>
      <c r="B4058" t="s">
        <v>3188</v>
      </c>
      <c r="C4058">
        <v>10668</v>
      </c>
    </row>
    <row r="4059" spans="1:3" x14ac:dyDescent="0.25">
      <c r="A4059">
        <v>32150370</v>
      </c>
      <c r="B4059" t="s">
        <v>3189</v>
      </c>
      <c r="C4059">
        <v>11802</v>
      </c>
    </row>
    <row r="4060" spans="1:3" x14ac:dyDescent="0.25">
      <c r="A4060">
        <v>32150375</v>
      </c>
      <c r="B4060" t="s">
        <v>3190</v>
      </c>
      <c r="C4060">
        <v>12348</v>
      </c>
    </row>
    <row r="4061" spans="1:3" x14ac:dyDescent="0.25">
      <c r="A4061">
        <v>32150380</v>
      </c>
      <c r="B4061" t="s">
        <v>3191</v>
      </c>
      <c r="C4061">
        <v>4158</v>
      </c>
    </row>
    <row r="4062" spans="1:3" x14ac:dyDescent="0.25">
      <c r="A4062">
        <v>32150385</v>
      </c>
      <c r="B4062" t="s">
        <v>3192</v>
      </c>
      <c r="C4062">
        <v>4662</v>
      </c>
    </row>
    <row r="4063" spans="1:3" x14ac:dyDescent="0.25">
      <c r="A4063">
        <v>32150390</v>
      </c>
      <c r="B4063" t="s">
        <v>3193</v>
      </c>
      <c r="C4063">
        <v>5670</v>
      </c>
    </row>
    <row r="4064" spans="1:3" x14ac:dyDescent="0.25">
      <c r="A4064">
        <v>32150395</v>
      </c>
      <c r="B4064" t="s">
        <v>3194</v>
      </c>
      <c r="C4064">
        <v>6174</v>
      </c>
    </row>
    <row r="4065" spans="1:3" x14ac:dyDescent="0.25">
      <c r="A4065">
        <v>32150400</v>
      </c>
      <c r="B4065" t="s">
        <v>3195</v>
      </c>
      <c r="C4065">
        <v>7224</v>
      </c>
    </row>
    <row r="4066" spans="1:3" x14ac:dyDescent="0.25">
      <c r="A4066">
        <v>32150405</v>
      </c>
      <c r="B4066" t="s">
        <v>3196</v>
      </c>
      <c r="C4066">
        <v>7728</v>
      </c>
    </row>
    <row r="4067" spans="1:3" x14ac:dyDescent="0.25">
      <c r="A4067">
        <v>32150410</v>
      </c>
      <c r="B4067" t="s">
        <v>3197</v>
      </c>
      <c r="C4067">
        <v>8820</v>
      </c>
    </row>
    <row r="4068" spans="1:3" x14ac:dyDescent="0.25">
      <c r="A4068">
        <v>32150415</v>
      </c>
      <c r="B4068" t="s">
        <v>3198</v>
      </c>
      <c r="C4068">
        <v>9324</v>
      </c>
    </row>
    <row r="4069" spans="1:3" x14ac:dyDescent="0.25">
      <c r="A4069">
        <v>32150420</v>
      </c>
      <c r="B4069" t="s">
        <v>3199</v>
      </c>
      <c r="C4069">
        <v>10458</v>
      </c>
    </row>
    <row r="4070" spans="1:3" x14ac:dyDescent="0.25">
      <c r="A4070">
        <v>32150425</v>
      </c>
      <c r="B4070" t="s">
        <v>3200</v>
      </c>
      <c r="C4070">
        <v>11004</v>
      </c>
    </row>
    <row r="4071" spans="1:3" x14ac:dyDescent="0.25">
      <c r="A4071">
        <v>32150430</v>
      </c>
      <c r="B4071" t="s">
        <v>3201</v>
      </c>
      <c r="C4071">
        <v>12138</v>
      </c>
    </row>
    <row r="4072" spans="1:3" x14ac:dyDescent="0.25">
      <c r="A4072">
        <v>32150435</v>
      </c>
      <c r="B4072" t="s">
        <v>3202</v>
      </c>
      <c r="C4072">
        <v>12684</v>
      </c>
    </row>
    <row r="4073" spans="1:3" x14ac:dyDescent="0.25">
      <c r="A4073">
        <v>32150440</v>
      </c>
      <c r="B4073" t="s">
        <v>3203</v>
      </c>
      <c r="C4073">
        <v>4284</v>
      </c>
    </row>
    <row r="4074" spans="1:3" x14ac:dyDescent="0.25">
      <c r="A4074">
        <v>32150445</v>
      </c>
      <c r="B4074" t="s">
        <v>3204</v>
      </c>
      <c r="C4074">
        <v>4788</v>
      </c>
    </row>
    <row r="4075" spans="1:3" x14ac:dyDescent="0.25">
      <c r="A4075">
        <v>32150450</v>
      </c>
      <c r="B4075" t="s">
        <v>3205</v>
      </c>
      <c r="C4075">
        <v>5838</v>
      </c>
    </row>
    <row r="4076" spans="1:3" x14ac:dyDescent="0.25">
      <c r="A4076">
        <v>32150455</v>
      </c>
      <c r="B4076" t="s">
        <v>3206</v>
      </c>
      <c r="C4076">
        <v>6342</v>
      </c>
    </row>
    <row r="4077" spans="1:3" x14ac:dyDescent="0.25">
      <c r="A4077">
        <v>32150460</v>
      </c>
      <c r="B4077" t="s">
        <v>3207</v>
      </c>
      <c r="C4077">
        <v>7434</v>
      </c>
    </row>
    <row r="4078" spans="1:3" x14ac:dyDescent="0.25">
      <c r="A4078">
        <v>32150465</v>
      </c>
      <c r="B4078" t="s">
        <v>3208</v>
      </c>
      <c r="C4078">
        <v>7980</v>
      </c>
    </row>
    <row r="4079" spans="1:3" x14ac:dyDescent="0.25">
      <c r="A4079">
        <v>32150470</v>
      </c>
      <c r="B4079" t="s">
        <v>3209</v>
      </c>
      <c r="C4079">
        <v>9072</v>
      </c>
    </row>
    <row r="4080" spans="1:3" x14ac:dyDescent="0.25">
      <c r="A4080">
        <v>32150475</v>
      </c>
      <c r="B4080" t="s">
        <v>3210</v>
      </c>
      <c r="C4080">
        <v>9618</v>
      </c>
    </row>
    <row r="4081" spans="1:3" x14ac:dyDescent="0.25">
      <c r="A4081">
        <v>32150480</v>
      </c>
      <c r="B4081" t="s">
        <v>3211</v>
      </c>
      <c r="C4081">
        <v>10752</v>
      </c>
    </row>
    <row r="4082" spans="1:3" x14ac:dyDescent="0.25">
      <c r="A4082">
        <v>32150485</v>
      </c>
      <c r="B4082" t="s">
        <v>3212</v>
      </c>
      <c r="C4082">
        <v>11298</v>
      </c>
    </row>
    <row r="4083" spans="1:3" x14ac:dyDescent="0.25">
      <c r="A4083">
        <v>32150490</v>
      </c>
      <c r="B4083" t="s">
        <v>3213</v>
      </c>
      <c r="C4083">
        <v>12474</v>
      </c>
    </row>
    <row r="4084" spans="1:3" x14ac:dyDescent="0.25">
      <c r="A4084">
        <v>32150495</v>
      </c>
      <c r="B4084" t="s">
        <v>3214</v>
      </c>
      <c r="C4084">
        <v>13020</v>
      </c>
    </row>
    <row r="4085" spans="1:3" x14ac:dyDescent="0.25">
      <c r="A4085">
        <v>32150500</v>
      </c>
      <c r="B4085" t="s">
        <v>3215</v>
      </c>
      <c r="C4085">
        <v>4578</v>
      </c>
    </row>
    <row r="4086" spans="1:3" x14ac:dyDescent="0.25">
      <c r="A4086">
        <v>32150505</v>
      </c>
      <c r="B4086" t="s">
        <v>3216</v>
      </c>
      <c r="C4086">
        <v>5082</v>
      </c>
    </row>
    <row r="4087" spans="1:3" x14ac:dyDescent="0.25">
      <c r="A4087">
        <v>32150510</v>
      </c>
      <c r="B4087" t="s">
        <v>3217</v>
      </c>
      <c r="C4087">
        <v>6216</v>
      </c>
    </row>
    <row r="4088" spans="1:3" x14ac:dyDescent="0.25">
      <c r="A4088">
        <v>32150515</v>
      </c>
      <c r="B4088" t="s">
        <v>3218</v>
      </c>
      <c r="C4088">
        <v>6762</v>
      </c>
    </row>
    <row r="4089" spans="1:3" x14ac:dyDescent="0.25">
      <c r="A4089">
        <v>32150520</v>
      </c>
      <c r="B4089" t="s">
        <v>3219</v>
      </c>
      <c r="C4089">
        <v>7938</v>
      </c>
    </row>
    <row r="4090" spans="1:3" x14ac:dyDescent="0.25">
      <c r="A4090">
        <v>32150525</v>
      </c>
      <c r="B4090" t="s">
        <v>3220</v>
      </c>
      <c r="C4090">
        <v>8442</v>
      </c>
    </row>
    <row r="4091" spans="1:3" x14ac:dyDescent="0.25">
      <c r="A4091">
        <v>32150530</v>
      </c>
      <c r="B4091" t="s">
        <v>3221</v>
      </c>
      <c r="C4091">
        <v>9660</v>
      </c>
    </row>
    <row r="4092" spans="1:3" x14ac:dyDescent="0.25">
      <c r="A4092">
        <v>32150535</v>
      </c>
      <c r="B4092" t="s">
        <v>3222</v>
      </c>
      <c r="C4092">
        <v>10248</v>
      </c>
    </row>
    <row r="4093" spans="1:3" x14ac:dyDescent="0.25">
      <c r="A4093">
        <v>32150540</v>
      </c>
      <c r="B4093" t="s">
        <v>3223</v>
      </c>
      <c r="C4093">
        <v>11466</v>
      </c>
    </row>
    <row r="4094" spans="1:3" x14ac:dyDescent="0.25">
      <c r="A4094">
        <v>32150545</v>
      </c>
      <c r="B4094" t="s">
        <v>3224</v>
      </c>
      <c r="C4094">
        <v>12012</v>
      </c>
    </row>
    <row r="4095" spans="1:3" x14ac:dyDescent="0.25">
      <c r="A4095">
        <v>32150550</v>
      </c>
      <c r="B4095" t="s">
        <v>3225</v>
      </c>
      <c r="C4095">
        <v>13314</v>
      </c>
    </row>
    <row r="4096" spans="1:3" x14ac:dyDescent="0.25">
      <c r="A4096">
        <v>32150555</v>
      </c>
      <c r="B4096" t="s">
        <v>3226</v>
      </c>
      <c r="C4096">
        <v>13860</v>
      </c>
    </row>
    <row r="4097" spans="1:3" x14ac:dyDescent="0.25">
      <c r="A4097">
        <v>32150560</v>
      </c>
      <c r="B4097" t="s">
        <v>3227</v>
      </c>
      <c r="C4097">
        <v>4704</v>
      </c>
    </row>
    <row r="4098" spans="1:3" x14ac:dyDescent="0.25">
      <c r="A4098">
        <v>32150565</v>
      </c>
      <c r="B4098" t="s">
        <v>3228</v>
      </c>
      <c r="C4098">
        <v>5208</v>
      </c>
    </row>
    <row r="4099" spans="1:3" x14ac:dyDescent="0.25">
      <c r="A4099">
        <v>32150570</v>
      </c>
      <c r="B4099" t="s">
        <v>3229</v>
      </c>
      <c r="C4099">
        <v>6384</v>
      </c>
    </row>
    <row r="4100" spans="1:3" x14ac:dyDescent="0.25">
      <c r="A4100">
        <v>32150575</v>
      </c>
      <c r="B4100" t="s">
        <v>3230</v>
      </c>
      <c r="C4100">
        <v>6930</v>
      </c>
    </row>
    <row r="4101" spans="1:3" x14ac:dyDescent="0.25">
      <c r="A4101">
        <v>32150580</v>
      </c>
      <c r="B4101" t="s">
        <v>3231</v>
      </c>
      <c r="C4101">
        <v>8148</v>
      </c>
    </row>
    <row r="4102" spans="1:3" x14ac:dyDescent="0.25">
      <c r="A4102">
        <v>32150585</v>
      </c>
      <c r="B4102" t="s">
        <v>3232</v>
      </c>
      <c r="C4102">
        <v>8694</v>
      </c>
    </row>
    <row r="4103" spans="1:3" x14ac:dyDescent="0.25">
      <c r="A4103">
        <v>32150590</v>
      </c>
      <c r="B4103" t="s">
        <v>3233</v>
      </c>
      <c r="C4103">
        <v>9954</v>
      </c>
    </row>
    <row r="4104" spans="1:3" x14ac:dyDescent="0.25">
      <c r="A4104">
        <v>32150595</v>
      </c>
      <c r="B4104" t="s">
        <v>3234</v>
      </c>
      <c r="C4104">
        <v>10500</v>
      </c>
    </row>
    <row r="4105" spans="1:3" x14ac:dyDescent="0.25">
      <c r="A4105">
        <v>32150600</v>
      </c>
      <c r="B4105" t="s">
        <v>3235</v>
      </c>
      <c r="C4105">
        <v>11760</v>
      </c>
    </row>
    <row r="4106" spans="1:3" x14ac:dyDescent="0.25">
      <c r="A4106">
        <v>32150605</v>
      </c>
      <c r="B4106" t="s">
        <v>3236</v>
      </c>
      <c r="C4106">
        <v>12348</v>
      </c>
    </row>
    <row r="4107" spans="1:3" x14ac:dyDescent="0.25">
      <c r="A4107">
        <v>32150610</v>
      </c>
      <c r="B4107" t="s">
        <v>3237</v>
      </c>
      <c r="C4107">
        <v>13650</v>
      </c>
    </row>
    <row r="4108" spans="1:3" x14ac:dyDescent="0.25">
      <c r="A4108">
        <v>32150615</v>
      </c>
      <c r="B4108" t="s">
        <v>3238</v>
      </c>
      <c r="C4108">
        <v>14280</v>
      </c>
    </row>
    <row r="4109" spans="1:3" x14ac:dyDescent="0.25">
      <c r="A4109">
        <v>32150620</v>
      </c>
      <c r="B4109" t="s">
        <v>3239</v>
      </c>
      <c r="C4109">
        <v>4830</v>
      </c>
    </row>
    <row r="4110" spans="1:3" x14ac:dyDescent="0.25">
      <c r="A4110">
        <v>32150625</v>
      </c>
      <c r="B4110" t="s">
        <v>3240</v>
      </c>
      <c r="C4110">
        <v>5334</v>
      </c>
    </row>
    <row r="4111" spans="1:3" x14ac:dyDescent="0.25">
      <c r="A4111">
        <v>32150630</v>
      </c>
      <c r="B4111" t="s">
        <v>3241</v>
      </c>
      <c r="C4111">
        <v>6552</v>
      </c>
    </row>
    <row r="4112" spans="1:3" x14ac:dyDescent="0.25">
      <c r="A4112">
        <v>32150635</v>
      </c>
      <c r="B4112" t="s">
        <v>3242</v>
      </c>
      <c r="C4112">
        <v>7140</v>
      </c>
    </row>
    <row r="4113" spans="1:3" x14ac:dyDescent="0.25">
      <c r="A4113">
        <v>32150640</v>
      </c>
      <c r="B4113" t="s">
        <v>3243</v>
      </c>
      <c r="C4113">
        <v>8358</v>
      </c>
    </row>
    <row r="4114" spans="1:3" x14ac:dyDescent="0.25">
      <c r="A4114">
        <v>32150645</v>
      </c>
      <c r="B4114" t="s">
        <v>3244</v>
      </c>
      <c r="C4114">
        <v>8946</v>
      </c>
    </row>
    <row r="4115" spans="1:3" x14ac:dyDescent="0.25">
      <c r="A4115">
        <v>32150650</v>
      </c>
      <c r="B4115" t="s">
        <v>3245</v>
      </c>
      <c r="C4115">
        <v>10206</v>
      </c>
    </row>
    <row r="4116" spans="1:3" x14ac:dyDescent="0.25">
      <c r="A4116">
        <v>32150655</v>
      </c>
      <c r="B4116" t="s">
        <v>3246</v>
      </c>
      <c r="C4116">
        <v>10752</v>
      </c>
    </row>
    <row r="4117" spans="1:3" x14ac:dyDescent="0.25">
      <c r="A4117">
        <v>32150660</v>
      </c>
      <c r="B4117" t="s">
        <v>3247</v>
      </c>
      <c r="C4117">
        <v>12096</v>
      </c>
    </row>
    <row r="4118" spans="1:3" x14ac:dyDescent="0.25">
      <c r="A4118">
        <v>32150665</v>
      </c>
      <c r="B4118" t="s">
        <v>3248</v>
      </c>
      <c r="C4118">
        <v>12684</v>
      </c>
    </row>
    <row r="4119" spans="1:3" x14ac:dyDescent="0.25">
      <c r="A4119">
        <v>32150670</v>
      </c>
      <c r="B4119" t="s">
        <v>3249</v>
      </c>
      <c r="C4119">
        <v>13986</v>
      </c>
    </row>
    <row r="4120" spans="1:3" x14ac:dyDescent="0.25">
      <c r="A4120">
        <v>32150675</v>
      </c>
      <c r="B4120" t="s">
        <v>3250</v>
      </c>
      <c r="C4120">
        <v>14616</v>
      </c>
    </row>
    <row r="4121" spans="1:3" x14ac:dyDescent="0.25">
      <c r="A4121">
        <v>32150680</v>
      </c>
      <c r="B4121" t="s">
        <v>3251</v>
      </c>
      <c r="C4121">
        <v>4956</v>
      </c>
    </row>
    <row r="4122" spans="1:3" x14ac:dyDescent="0.25">
      <c r="A4122">
        <v>32150685</v>
      </c>
      <c r="B4122" t="s">
        <v>3252</v>
      </c>
      <c r="C4122">
        <v>5544</v>
      </c>
    </row>
    <row r="4123" spans="1:3" x14ac:dyDescent="0.25">
      <c r="A4123">
        <v>32150690</v>
      </c>
      <c r="B4123" t="s">
        <v>3253</v>
      </c>
      <c r="C4123">
        <v>6762</v>
      </c>
    </row>
    <row r="4124" spans="1:3" x14ac:dyDescent="0.25">
      <c r="A4124">
        <v>32150695</v>
      </c>
      <c r="B4124" t="s">
        <v>3254</v>
      </c>
      <c r="C4124">
        <v>7308</v>
      </c>
    </row>
    <row r="4125" spans="1:3" x14ac:dyDescent="0.25">
      <c r="A4125">
        <v>32150700</v>
      </c>
      <c r="B4125" t="s">
        <v>3255</v>
      </c>
      <c r="C4125">
        <v>8568</v>
      </c>
    </row>
    <row r="4126" spans="1:3" x14ac:dyDescent="0.25">
      <c r="A4126">
        <v>32150705</v>
      </c>
      <c r="B4126" t="s">
        <v>3256</v>
      </c>
      <c r="C4126">
        <v>9156</v>
      </c>
    </row>
    <row r="4127" spans="1:3" x14ac:dyDescent="0.25">
      <c r="A4127">
        <v>32150710</v>
      </c>
      <c r="B4127" t="s">
        <v>3257</v>
      </c>
      <c r="C4127">
        <v>10458</v>
      </c>
    </row>
    <row r="4128" spans="1:3" x14ac:dyDescent="0.25">
      <c r="A4128">
        <v>32150715</v>
      </c>
      <c r="B4128" t="s">
        <v>3258</v>
      </c>
      <c r="C4128">
        <v>11088</v>
      </c>
    </row>
    <row r="4129" spans="1:3" x14ac:dyDescent="0.25">
      <c r="A4129">
        <v>32150720</v>
      </c>
      <c r="B4129" t="s">
        <v>3259</v>
      </c>
      <c r="C4129">
        <v>12390</v>
      </c>
    </row>
    <row r="4130" spans="1:3" x14ac:dyDescent="0.25">
      <c r="A4130">
        <v>32150725</v>
      </c>
      <c r="B4130" t="s">
        <v>3260</v>
      </c>
      <c r="C4130">
        <v>12978</v>
      </c>
    </row>
    <row r="4131" spans="1:3" x14ac:dyDescent="0.25">
      <c r="A4131">
        <v>32150730</v>
      </c>
      <c r="B4131" t="s">
        <v>3261</v>
      </c>
      <c r="C4131">
        <v>14364</v>
      </c>
    </row>
    <row r="4132" spans="1:3" x14ac:dyDescent="0.25">
      <c r="A4132">
        <v>32150735</v>
      </c>
      <c r="B4132" t="s">
        <v>3262</v>
      </c>
      <c r="C4132">
        <v>14952</v>
      </c>
    </row>
    <row r="4133" spans="1:3" x14ac:dyDescent="0.25">
      <c r="A4133">
        <v>32150740</v>
      </c>
      <c r="B4133" t="s">
        <v>3263</v>
      </c>
      <c r="C4133">
        <v>5082</v>
      </c>
    </row>
    <row r="4134" spans="1:3" x14ac:dyDescent="0.25">
      <c r="A4134">
        <v>32150745</v>
      </c>
      <c r="B4134" t="s">
        <v>3264</v>
      </c>
      <c r="C4134">
        <v>5670</v>
      </c>
    </row>
    <row r="4135" spans="1:3" x14ac:dyDescent="0.25">
      <c r="A4135">
        <v>32150750</v>
      </c>
      <c r="B4135" t="s">
        <v>3265</v>
      </c>
      <c r="C4135">
        <v>6930</v>
      </c>
    </row>
    <row r="4136" spans="1:3" x14ac:dyDescent="0.25">
      <c r="A4136">
        <v>32150755</v>
      </c>
      <c r="B4136" t="s">
        <v>3266</v>
      </c>
      <c r="C4136">
        <v>7476</v>
      </c>
    </row>
    <row r="4137" spans="1:3" x14ac:dyDescent="0.25">
      <c r="A4137">
        <v>32150760</v>
      </c>
      <c r="B4137" t="s">
        <v>3267</v>
      </c>
      <c r="C4137">
        <v>8820</v>
      </c>
    </row>
    <row r="4138" spans="1:3" x14ac:dyDescent="0.25">
      <c r="A4138">
        <v>32150765</v>
      </c>
      <c r="B4138" t="s">
        <v>3268</v>
      </c>
      <c r="C4138">
        <v>9408</v>
      </c>
    </row>
    <row r="4139" spans="1:3" x14ac:dyDescent="0.25">
      <c r="A4139">
        <v>32150770</v>
      </c>
      <c r="B4139" t="s">
        <v>3269</v>
      </c>
      <c r="C4139">
        <v>10710</v>
      </c>
    </row>
    <row r="4140" spans="1:3" x14ac:dyDescent="0.25">
      <c r="A4140">
        <v>32150775</v>
      </c>
      <c r="B4140" t="s">
        <v>3270</v>
      </c>
      <c r="C4140">
        <v>11340</v>
      </c>
    </row>
    <row r="4141" spans="1:3" x14ac:dyDescent="0.25">
      <c r="A4141">
        <v>32150780</v>
      </c>
      <c r="B4141" t="s">
        <v>3271</v>
      </c>
      <c r="C4141">
        <v>12684</v>
      </c>
    </row>
    <row r="4142" spans="1:3" x14ac:dyDescent="0.25">
      <c r="A4142">
        <v>32150785</v>
      </c>
      <c r="B4142" t="s">
        <v>3272</v>
      </c>
      <c r="C4142">
        <v>13314</v>
      </c>
    </row>
    <row r="4143" spans="1:3" x14ac:dyDescent="0.25">
      <c r="A4143">
        <v>32150790</v>
      </c>
      <c r="B4143" t="s">
        <v>3273</v>
      </c>
      <c r="C4143">
        <v>14700</v>
      </c>
    </row>
    <row r="4144" spans="1:3" x14ac:dyDescent="0.25">
      <c r="A4144">
        <v>32150795</v>
      </c>
      <c r="B4144" t="s">
        <v>3274</v>
      </c>
      <c r="C4144">
        <v>15372</v>
      </c>
    </row>
    <row r="4145" spans="1:3" x14ac:dyDescent="0.25">
      <c r="A4145">
        <v>32159999</v>
      </c>
      <c r="B4145" t="s">
        <v>3275</v>
      </c>
      <c r="C4145">
        <v>0</v>
      </c>
    </row>
    <row r="4146" spans="1:3" x14ac:dyDescent="0.25">
      <c r="A4146">
        <v>32200000</v>
      </c>
      <c r="B4146" t="s">
        <v>3276</v>
      </c>
      <c r="C4146">
        <v>4320</v>
      </c>
    </row>
    <row r="4147" spans="1:3" x14ac:dyDescent="0.25">
      <c r="A4147">
        <v>32200005</v>
      </c>
      <c r="B4147" t="s">
        <v>3277</v>
      </c>
      <c r="C4147">
        <v>4860</v>
      </c>
    </row>
    <row r="4148" spans="1:3" x14ac:dyDescent="0.25">
      <c r="A4148">
        <v>32200010</v>
      </c>
      <c r="B4148" t="s">
        <v>3278</v>
      </c>
      <c r="C4148">
        <v>5985</v>
      </c>
    </row>
    <row r="4149" spans="1:3" x14ac:dyDescent="0.25">
      <c r="A4149">
        <v>32200015</v>
      </c>
      <c r="B4149" t="s">
        <v>3279</v>
      </c>
      <c r="C4149">
        <v>6525</v>
      </c>
    </row>
    <row r="4150" spans="1:3" x14ac:dyDescent="0.25">
      <c r="A4150">
        <v>32200020</v>
      </c>
      <c r="B4150" t="s">
        <v>3280</v>
      </c>
      <c r="C4150">
        <v>7695</v>
      </c>
    </row>
    <row r="4151" spans="1:3" x14ac:dyDescent="0.25">
      <c r="A4151">
        <v>32200025</v>
      </c>
      <c r="B4151" t="s">
        <v>3281</v>
      </c>
      <c r="C4151">
        <v>8280</v>
      </c>
    </row>
    <row r="4152" spans="1:3" x14ac:dyDescent="0.25">
      <c r="A4152">
        <v>32200030</v>
      </c>
      <c r="B4152" t="s">
        <v>3282</v>
      </c>
      <c r="C4152">
        <v>9495</v>
      </c>
    </row>
    <row r="4153" spans="1:3" x14ac:dyDescent="0.25">
      <c r="A4153">
        <v>32200035</v>
      </c>
      <c r="B4153" t="s">
        <v>3283</v>
      </c>
      <c r="C4153">
        <v>11295</v>
      </c>
    </row>
    <row r="4154" spans="1:3" x14ac:dyDescent="0.25">
      <c r="A4154">
        <v>32200040</v>
      </c>
      <c r="B4154" t="s">
        <v>3284</v>
      </c>
      <c r="C4154">
        <v>4500</v>
      </c>
    </row>
    <row r="4155" spans="1:3" x14ac:dyDescent="0.25">
      <c r="A4155">
        <v>32200045</v>
      </c>
      <c r="B4155" t="s">
        <v>3285</v>
      </c>
      <c r="C4155">
        <v>5040</v>
      </c>
    </row>
    <row r="4156" spans="1:3" x14ac:dyDescent="0.25">
      <c r="A4156">
        <v>32200050</v>
      </c>
      <c r="B4156" t="s">
        <v>3286</v>
      </c>
      <c r="C4156">
        <v>6210</v>
      </c>
    </row>
    <row r="4157" spans="1:3" x14ac:dyDescent="0.25">
      <c r="A4157">
        <v>32200055</v>
      </c>
      <c r="B4157" t="s">
        <v>3287</v>
      </c>
      <c r="C4157">
        <v>6750</v>
      </c>
    </row>
    <row r="4158" spans="1:3" x14ac:dyDescent="0.25">
      <c r="A4158">
        <v>32200060</v>
      </c>
      <c r="B4158" t="s">
        <v>3288</v>
      </c>
      <c r="C4158">
        <v>7965</v>
      </c>
    </row>
    <row r="4159" spans="1:3" x14ac:dyDescent="0.25">
      <c r="A4159">
        <v>32200065</v>
      </c>
      <c r="B4159" t="s">
        <v>3289</v>
      </c>
      <c r="C4159">
        <v>8550</v>
      </c>
    </row>
    <row r="4160" spans="1:3" x14ac:dyDescent="0.25">
      <c r="A4160">
        <v>32200070</v>
      </c>
      <c r="B4160" t="s">
        <v>3290</v>
      </c>
      <c r="C4160">
        <v>9810</v>
      </c>
    </row>
    <row r="4161" spans="1:3" x14ac:dyDescent="0.25">
      <c r="A4161">
        <v>32200075</v>
      </c>
      <c r="B4161" t="s">
        <v>3291</v>
      </c>
      <c r="C4161">
        <v>11655</v>
      </c>
    </row>
    <row r="4162" spans="1:3" x14ac:dyDescent="0.25">
      <c r="A4162">
        <v>32200080</v>
      </c>
      <c r="B4162" t="s">
        <v>3292</v>
      </c>
      <c r="C4162">
        <v>4635</v>
      </c>
    </row>
    <row r="4163" spans="1:3" x14ac:dyDescent="0.25">
      <c r="A4163">
        <v>32200085</v>
      </c>
      <c r="B4163" t="s">
        <v>3293</v>
      </c>
      <c r="C4163">
        <v>5220</v>
      </c>
    </row>
    <row r="4164" spans="1:3" x14ac:dyDescent="0.25">
      <c r="A4164">
        <v>32200090</v>
      </c>
      <c r="B4164" t="s">
        <v>3294</v>
      </c>
      <c r="C4164">
        <v>6390</v>
      </c>
    </row>
    <row r="4165" spans="1:3" x14ac:dyDescent="0.25">
      <c r="A4165">
        <v>32200095</v>
      </c>
      <c r="B4165" t="s">
        <v>3295</v>
      </c>
      <c r="C4165">
        <v>7020</v>
      </c>
    </row>
    <row r="4166" spans="1:3" x14ac:dyDescent="0.25">
      <c r="A4166">
        <v>32200100</v>
      </c>
      <c r="B4166" t="s">
        <v>3296</v>
      </c>
      <c r="C4166">
        <v>8235</v>
      </c>
    </row>
    <row r="4167" spans="1:3" x14ac:dyDescent="0.25">
      <c r="A4167">
        <v>32200105</v>
      </c>
      <c r="B4167" t="s">
        <v>3297</v>
      </c>
      <c r="C4167">
        <v>8775</v>
      </c>
    </row>
    <row r="4168" spans="1:3" x14ac:dyDescent="0.25">
      <c r="A4168">
        <v>32200110</v>
      </c>
      <c r="B4168" t="s">
        <v>3298</v>
      </c>
      <c r="C4168">
        <v>10125</v>
      </c>
    </row>
    <row r="4169" spans="1:3" x14ac:dyDescent="0.25">
      <c r="A4169">
        <v>32200115</v>
      </c>
      <c r="B4169" t="s">
        <v>3299</v>
      </c>
      <c r="C4169">
        <v>12015</v>
      </c>
    </row>
    <row r="4170" spans="1:3" x14ac:dyDescent="0.25">
      <c r="A4170">
        <v>32200120</v>
      </c>
      <c r="B4170" t="s">
        <v>3300</v>
      </c>
      <c r="C4170">
        <v>4815</v>
      </c>
    </row>
    <row r="4171" spans="1:3" x14ac:dyDescent="0.25">
      <c r="A4171">
        <v>32200125</v>
      </c>
      <c r="B4171" t="s">
        <v>3301</v>
      </c>
      <c r="C4171">
        <v>5355</v>
      </c>
    </row>
    <row r="4172" spans="1:3" x14ac:dyDescent="0.25">
      <c r="A4172">
        <v>32200130</v>
      </c>
      <c r="B4172" t="s">
        <v>3302</v>
      </c>
      <c r="C4172">
        <v>6615</v>
      </c>
    </row>
    <row r="4173" spans="1:3" x14ac:dyDescent="0.25">
      <c r="A4173">
        <v>32200135</v>
      </c>
      <c r="B4173" t="s">
        <v>3303</v>
      </c>
      <c r="C4173">
        <v>7200</v>
      </c>
    </row>
    <row r="4174" spans="1:3" x14ac:dyDescent="0.25">
      <c r="A4174">
        <v>32200140</v>
      </c>
      <c r="B4174" t="s">
        <v>3304</v>
      </c>
      <c r="C4174">
        <v>8505</v>
      </c>
    </row>
    <row r="4175" spans="1:3" x14ac:dyDescent="0.25">
      <c r="A4175">
        <v>32200145</v>
      </c>
      <c r="B4175" t="s">
        <v>3305</v>
      </c>
      <c r="C4175">
        <v>9090</v>
      </c>
    </row>
    <row r="4176" spans="1:3" x14ac:dyDescent="0.25">
      <c r="A4176">
        <v>32200150</v>
      </c>
      <c r="B4176" t="s">
        <v>3306</v>
      </c>
      <c r="C4176">
        <v>10395</v>
      </c>
    </row>
    <row r="4177" spans="1:3" x14ac:dyDescent="0.25">
      <c r="A4177">
        <v>32200155</v>
      </c>
      <c r="B4177" t="s">
        <v>3307</v>
      </c>
      <c r="C4177">
        <v>12375</v>
      </c>
    </row>
    <row r="4178" spans="1:3" x14ac:dyDescent="0.25">
      <c r="A4178">
        <v>32200160</v>
      </c>
      <c r="B4178" t="s">
        <v>3308</v>
      </c>
      <c r="C4178">
        <v>4950</v>
      </c>
    </row>
    <row r="4179" spans="1:3" x14ac:dyDescent="0.25">
      <c r="A4179">
        <v>32200165</v>
      </c>
      <c r="B4179" t="s">
        <v>3309</v>
      </c>
      <c r="C4179">
        <v>5580</v>
      </c>
    </row>
    <row r="4180" spans="1:3" x14ac:dyDescent="0.25">
      <c r="A4180">
        <v>32200170</v>
      </c>
      <c r="B4180" t="s">
        <v>3310</v>
      </c>
      <c r="C4180">
        <v>6840</v>
      </c>
    </row>
    <row r="4181" spans="1:3" x14ac:dyDescent="0.25">
      <c r="A4181">
        <v>32200175</v>
      </c>
      <c r="B4181" t="s">
        <v>3311</v>
      </c>
      <c r="C4181">
        <v>7470</v>
      </c>
    </row>
    <row r="4182" spans="1:3" x14ac:dyDescent="0.25">
      <c r="A4182">
        <v>32200180</v>
      </c>
      <c r="B4182" t="s">
        <v>3312</v>
      </c>
      <c r="C4182">
        <v>8775</v>
      </c>
    </row>
    <row r="4183" spans="1:3" x14ac:dyDescent="0.25">
      <c r="A4183">
        <v>32200185</v>
      </c>
      <c r="B4183" t="s">
        <v>3313</v>
      </c>
      <c r="C4183">
        <v>9405</v>
      </c>
    </row>
    <row r="4184" spans="1:3" x14ac:dyDescent="0.25">
      <c r="A4184">
        <v>32200190</v>
      </c>
      <c r="B4184" t="s">
        <v>3314</v>
      </c>
      <c r="C4184">
        <v>10800</v>
      </c>
    </row>
    <row r="4185" spans="1:3" x14ac:dyDescent="0.25">
      <c r="A4185">
        <v>32200195</v>
      </c>
      <c r="B4185" t="s">
        <v>3315</v>
      </c>
      <c r="C4185">
        <v>11430</v>
      </c>
    </row>
    <row r="4186" spans="1:3" x14ac:dyDescent="0.25">
      <c r="A4186">
        <v>32200200</v>
      </c>
      <c r="B4186" t="s">
        <v>3316</v>
      </c>
      <c r="C4186">
        <v>12825</v>
      </c>
    </row>
    <row r="4187" spans="1:3" x14ac:dyDescent="0.25">
      <c r="A4187">
        <v>32200205</v>
      </c>
      <c r="B4187" t="s">
        <v>3317</v>
      </c>
      <c r="C4187">
        <v>13500</v>
      </c>
    </row>
    <row r="4188" spans="1:3" x14ac:dyDescent="0.25">
      <c r="A4188">
        <v>32200210</v>
      </c>
      <c r="B4188" t="s">
        <v>3318</v>
      </c>
      <c r="C4188">
        <v>5085</v>
      </c>
    </row>
    <row r="4189" spans="1:3" x14ac:dyDescent="0.25">
      <c r="A4189">
        <v>32200215</v>
      </c>
      <c r="B4189" t="s">
        <v>3319</v>
      </c>
      <c r="C4189">
        <v>5715</v>
      </c>
    </row>
    <row r="4190" spans="1:3" x14ac:dyDescent="0.25">
      <c r="A4190">
        <v>32200220</v>
      </c>
      <c r="B4190" t="s">
        <v>3320</v>
      </c>
      <c r="C4190">
        <v>7020</v>
      </c>
    </row>
    <row r="4191" spans="1:3" x14ac:dyDescent="0.25">
      <c r="A4191">
        <v>32200225</v>
      </c>
      <c r="B4191" t="s">
        <v>3321</v>
      </c>
      <c r="C4191">
        <v>7650</v>
      </c>
    </row>
    <row r="4192" spans="1:3" x14ac:dyDescent="0.25">
      <c r="A4192">
        <v>32200230</v>
      </c>
      <c r="B4192" t="s">
        <v>3322</v>
      </c>
      <c r="C4192">
        <v>9000</v>
      </c>
    </row>
    <row r="4193" spans="1:3" x14ac:dyDescent="0.25">
      <c r="A4193">
        <v>32200235</v>
      </c>
      <c r="B4193" t="s">
        <v>3323</v>
      </c>
      <c r="C4193">
        <v>9630</v>
      </c>
    </row>
    <row r="4194" spans="1:3" x14ac:dyDescent="0.25">
      <c r="A4194">
        <v>32200240</v>
      </c>
      <c r="B4194" t="s">
        <v>3324</v>
      </c>
      <c r="C4194">
        <v>11025</v>
      </c>
    </row>
    <row r="4195" spans="1:3" x14ac:dyDescent="0.25">
      <c r="A4195">
        <v>32200245</v>
      </c>
      <c r="B4195" t="s">
        <v>3325</v>
      </c>
      <c r="C4195">
        <v>11655</v>
      </c>
    </row>
    <row r="4196" spans="1:3" x14ac:dyDescent="0.25">
      <c r="A4196">
        <v>32200250</v>
      </c>
      <c r="B4196" t="s">
        <v>3326</v>
      </c>
      <c r="C4196">
        <v>13095</v>
      </c>
    </row>
    <row r="4197" spans="1:3" x14ac:dyDescent="0.25">
      <c r="A4197">
        <v>32200255</v>
      </c>
      <c r="B4197" t="s">
        <v>3327</v>
      </c>
      <c r="C4197">
        <v>13770</v>
      </c>
    </row>
    <row r="4198" spans="1:3" x14ac:dyDescent="0.25">
      <c r="A4198">
        <v>32200260</v>
      </c>
      <c r="B4198" t="s">
        <v>3328</v>
      </c>
      <c r="C4198">
        <v>5490</v>
      </c>
    </row>
    <row r="4199" spans="1:3" x14ac:dyDescent="0.25">
      <c r="A4199">
        <v>32200265</v>
      </c>
      <c r="B4199" t="s">
        <v>3329</v>
      </c>
      <c r="C4199">
        <v>6165</v>
      </c>
    </row>
    <row r="4200" spans="1:3" x14ac:dyDescent="0.25">
      <c r="A4200">
        <v>32200270</v>
      </c>
      <c r="B4200" t="s">
        <v>3330</v>
      </c>
      <c r="C4200">
        <v>7605</v>
      </c>
    </row>
    <row r="4201" spans="1:3" x14ac:dyDescent="0.25">
      <c r="A4201">
        <v>32200275</v>
      </c>
      <c r="B4201" t="s">
        <v>3331</v>
      </c>
      <c r="C4201">
        <v>8280</v>
      </c>
    </row>
    <row r="4202" spans="1:3" x14ac:dyDescent="0.25">
      <c r="A4202">
        <v>32200280</v>
      </c>
      <c r="B4202" t="s">
        <v>3332</v>
      </c>
      <c r="C4202">
        <v>9765</v>
      </c>
    </row>
    <row r="4203" spans="1:3" x14ac:dyDescent="0.25">
      <c r="A4203">
        <v>32200285</v>
      </c>
      <c r="B4203" t="s">
        <v>3333</v>
      </c>
      <c r="C4203">
        <v>10440</v>
      </c>
    </row>
    <row r="4204" spans="1:3" x14ac:dyDescent="0.25">
      <c r="A4204">
        <v>32200290</v>
      </c>
      <c r="B4204" t="s">
        <v>3334</v>
      </c>
      <c r="C4204">
        <v>11970</v>
      </c>
    </row>
    <row r="4205" spans="1:3" x14ac:dyDescent="0.25">
      <c r="A4205">
        <v>32200295</v>
      </c>
      <c r="B4205" t="s">
        <v>3335</v>
      </c>
      <c r="C4205">
        <v>12690</v>
      </c>
    </row>
    <row r="4206" spans="1:3" x14ac:dyDescent="0.25">
      <c r="A4206">
        <v>32200300</v>
      </c>
      <c r="B4206" t="s">
        <v>3336</v>
      </c>
      <c r="C4206">
        <v>14220</v>
      </c>
    </row>
    <row r="4207" spans="1:3" x14ac:dyDescent="0.25">
      <c r="A4207">
        <v>32200305</v>
      </c>
      <c r="B4207" t="s">
        <v>3337</v>
      </c>
      <c r="C4207">
        <v>14940</v>
      </c>
    </row>
    <row r="4208" spans="1:3" x14ac:dyDescent="0.25">
      <c r="A4208">
        <v>32200310</v>
      </c>
      <c r="B4208" t="s">
        <v>3338</v>
      </c>
      <c r="C4208">
        <v>16560</v>
      </c>
    </row>
    <row r="4209" spans="1:3" x14ac:dyDescent="0.25">
      <c r="A4209">
        <v>32200315</v>
      </c>
      <c r="B4209" t="s">
        <v>3339</v>
      </c>
      <c r="C4209">
        <v>17280</v>
      </c>
    </row>
    <row r="4210" spans="1:3" x14ac:dyDescent="0.25">
      <c r="A4210">
        <v>32200320</v>
      </c>
      <c r="B4210" t="s">
        <v>3340</v>
      </c>
      <c r="C4210">
        <v>5760</v>
      </c>
    </row>
    <row r="4211" spans="1:3" x14ac:dyDescent="0.25">
      <c r="A4211">
        <v>32200325</v>
      </c>
      <c r="B4211" t="s">
        <v>3341</v>
      </c>
      <c r="C4211">
        <v>6435</v>
      </c>
    </row>
    <row r="4212" spans="1:3" x14ac:dyDescent="0.25">
      <c r="A4212">
        <v>32200330</v>
      </c>
      <c r="B4212" t="s">
        <v>3342</v>
      </c>
      <c r="C4212">
        <v>7965</v>
      </c>
    </row>
    <row r="4213" spans="1:3" x14ac:dyDescent="0.25">
      <c r="A4213">
        <v>32200335</v>
      </c>
      <c r="B4213" t="s">
        <v>3343</v>
      </c>
      <c r="C4213">
        <v>8685</v>
      </c>
    </row>
    <row r="4214" spans="1:3" x14ac:dyDescent="0.25">
      <c r="A4214">
        <v>32200340</v>
      </c>
      <c r="B4214" t="s">
        <v>3344</v>
      </c>
      <c r="C4214">
        <v>10215</v>
      </c>
    </row>
    <row r="4215" spans="1:3" x14ac:dyDescent="0.25">
      <c r="A4215">
        <v>32200345</v>
      </c>
      <c r="B4215" t="s">
        <v>3345</v>
      </c>
      <c r="C4215">
        <v>10935</v>
      </c>
    </row>
    <row r="4216" spans="1:3" x14ac:dyDescent="0.25">
      <c r="A4216">
        <v>32200350</v>
      </c>
      <c r="B4216" t="s">
        <v>3346</v>
      </c>
      <c r="C4216">
        <v>12555</v>
      </c>
    </row>
    <row r="4217" spans="1:3" x14ac:dyDescent="0.25">
      <c r="A4217">
        <v>32200355</v>
      </c>
      <c r="B4217" t="s">
        <v>3347</v>
      </c>
      <c r="C4217">
        <v>13275</v>
      </c>
    </row>
    <row r="4218" spans="1:3" x14ac:dyDescent="0.25">
      <c r="A4218">
        <v>32200360</v>
      </c>
      <c r="B4218" t="s">
        <v>3348</v>
      </c>
      <c r="C4218">
        <v>14895</v>
      </c>
    </row>
    <row r="4219" spans="1:3" x14ac:dyDescent="0.25">
      <c r="A4219">
        <v>32200365</v>
      </c>
      <c r="B4219" t="s">
        <v>3349</v>
      </c>
      <c r="C4219">
        <v>15660</v>
      </c>
    </row>
    <row r="4220" spans="1:3" x14ac:dyDescent="0.25">
      <c r="A4220">
        <v>32200370</v>
      </c>
      <c r="B4220" t="s">
        <v>3350</v>
      </c>
      <c r="C4220">
        <v>17325</v>
      </c>
    </row>
    <row r="4221" spans="1:3" x14ac:dyDescent="0.25">
      <c r="A4221">
        <v>32200375</v>
      </c>
      <c r="B4221" t="s">
        <v>3351</v>
      </c>
      <c r="C4221">
        <v>18090</v>
      </c>
    </row>
    <row r="4222" spans="1:3" x14ac:dyDescent="0.25">
      <c r="A4222">
        <v>32200380</v>
      </c>
      <c r="B4222" t="s">
        <v>3352</v>
      </c>
      <c r="C4222">
        <v>6030</v>
      </c>
    </row>
    <row r="4223" spans="1:3" x14ac:dyDescent="0.25">
      <c r="A4223">
        <v>32200385</v>
      </c>
      <c r="B4223" t="s">
        <v>3353</v>
      </c>
      <c r="C4223">
        <v>6750</v>
      </c>
    </row>
    <row r="4224" spans="1:3" x14ac:dyDescent="0.25">
      <c r="A4224">
        <v>32200390</v>
      </c>
      <c r="B4224" t="s">
        <v>3354</v>
      </c>
      <c r="C4224">
        <v>8325</v>
      </c>
    </row>
    <row r="4225" spans="1:3" x14ac:dyDescent="0.25">
      <c r="A4225">
        <v>32200395</v>
      </c>
      <c r="B4225" t="s">
        <v>3355</v>
      </c>
      <c r="C4225">
        <v>9045</v>
      </c>
    </row>
    <row r="4226" spans="1:3" x14ac:dyDescent="0.25">
      <c r="A4226">
        <v>32200400</v>
      </c>
      <c r="B4226" t="s">
        <v>3356</v>
      </c>
      <c r="C4226">
        <v>10710</v>
      </c>
    </row>
    <row r="4227" spans="1:3" x14ac:dyDescent="0.25">
      <c r="A4227">
        <v>32200405</v>
      </c>
      <c r="B4227" t="s">
        <v>3357</v>
      </c>
      <c r="C4227">
        <v>11475</v>
      </c>
    </row>
    <row r="4228" spans="1:3" x14ac:dyDescent="0.25">
      <c r="A4228">
        <v>32200410</v>
      </c>
      <c r="B4228" t="s">
        <v>3358</v>
      </c>
      <c r="C4228">
        <v>13095</v>
      </c>
    </row>
    <row r="4229" spans="1:3" x14ac:dyDescent="0.25">
      <c r="A4229">
        <v>32200415</v>
      </c>
      <c r="B4229" t="s">
        <v>3359</v>
      </c>
      <c r="C4229">
        <v>13860</v>
      </c>
    </row>
    <row r="4230" spans="1:3" x14ac:dyDescent="0.25">
      <c r="A4230">
        <v>32200420</v>
      </c>
      <c r="B4230" t="s">
        <v>3360</v>
      </c>
      <c r="C4230">
        <v>15570</v>
      </c>
    </row>
    <row r="4231" spans="1:3" x14ac:dyDescent="0.25">
      <c r="A4231">
        <v>32200425</v>
      </c>
      <c r="B4231" t="s">
        <v>3361</v>
      </c>
      <c r="C4231">
        <v>16335</v>
      </c>
    </row>
    <row r="4232" spans="1:3" x14ac:dyDescent="0.25">
      <c r="A4232">
        <v>32200430</v>
      </c>
      <c r="B4232" t="s">
        <v>3362</v>
      </c>
      <c r="C4232">
        <v>18090</v>
      </c>
    </row>
    <row r="4233" spans="1:3" x14ac:dyDescent="0.25">
      <c r="A4233">
        <v>32200435</v>
      </c>
      <c r="B4233" t="s">
        <v>3363</v>
      </c>
      <c r="C4233">
        <v>18855</v>
      </c>
    </row>
    <row r="4234" spans="1:3" x14ac:dyDescent="0.25">
      <c r="A4234">
        <v>32200440</v>
      </c>
      <c r="B4234" t="s">
        <v>3364</v>
      </c>
      <c r="C4234">
        <v>6300</v>
      </c>
    </row>
    <row r="4235" spans="1:3" x14ac:dyDescent="0.25">
      <c r="A4235">
        <v>32200445</v>
      </c>
      <c r="B4235" t="s">
        <v>3365</v>
      </c>
      <c r="C4235">
        <v>7065</v>
      </c>
    </row>
    <row r="4236" spans="1:3" x14ac:dyDescent="0.25">
      <c r="A4236">
        <v>32200450</v>
      </c>
      <c r="B4236" t="s">
        <v>3366</v>
      </c>
      <c r="C4236">
        <v>8685</v>
      </c>
    </row>
    <row r="4237" spans="1:3" x14ac:dyDescent="0.25">
      <c r="A4237">
        <v>32200455</v>
      </c>
      <c r="B4237" t="s">
        <v>3367</v>
      </c>
      <c r="C4237">
        <v>9450</v>
      </c>
    </row>
    <row r="4238" spans="1:3" x14ac:dyDescent="0.25">
      <c r="A4238">
        <v>32200460</v>
      </c>
      <c r="B4238" t="s">
        <v>3368</v>
      </c>
      <c r="C4238">
        <v>11160</v>
      </c>
    </row>
    <row r="4239" spans="1:3" x14ac:dyDescent="0.25">
      <c r="A4239">
        <v>32200465</v>
      </c>
      <c r="B4239" t="s">
        <v>3369</v>
      </c>
      <c r="C4239">
        <v>11925</v>
      </c>
    </row>
    <row r="4240" spans="1:3" x14ac:dyDescent="0.25">
      <c r="A4240">
        <v>32200470</v>
      </c>
      <c r="B4240" t="s">
        <v>3370</v>
      </c>
      <c r="C4240">
        <v>13680</v>
      </c>
    </row>
    <row r="4241" spans="1:3" x14ac:dyDescent="0.25">
      <c r="A4241">
        <v>32200475</v>
      </c>
      <c r="B4241" t="s">
        <v>3371</v>
      </c>
      <c r="C4241">
        <v>14445</v>
      </c>
    </row>
    <row r="4242" spans="1:3" x14ac:dyDescent="0.25">
      <c r="A4242">
        <v>32200480</v>
      </c>
      <c r="B4242" t="s">
        <v>3372</v>
      </c>
      <c r="C4242">
        <v>16245</v>
      </c>
    </row>
    <row r="4243" spans="1:3" x14ac:dyDescent="0.25">
      <c r="A4243">
        <v>32200485</v>
      </c>
      <c r="B4243" t="s">
        <v>3373</v>
      </c>
      <c r="C4243">
        <v>17055</v>
      </c>
    </row>
    <row r="4244" spans="1:3" x14ac:dyDescent="0.25">
      <c r="A4244">
        <v>32200490</v>
      </c>
      <c r="B4244" t="s">
        <v>3374</v>
      </c>
      <c r="C4244">
        <v>18855</v>
      </c>
    </row>
    <row r="4245" spans="1:3" x14ac:dyDescent="0.25">
      <c r="A4245">
        <v>32200495</v>
      </c>
      <c r="B4245" t="s">
        <v>3375</v>
      </c>
      <c r="C4245">
        <v>19665</v>
      </c>
    </row>
    <row r="4246" spans="1:3" x14ac:dyDescent="0.25">
      <c r="A4246">
        <v>32200500</v>
      </c>
      <c r="B4246" t="s">
        <v>3376</v>
      </c>
      <c r="C4246">
        <v>6525</v>
      </c>
    </row>
    <row r="4247" spans="1:3" x14ac:dyDescent="0.25">
      <c r="A4247">
        <v>32200505</v>
      </c>
      <c r="B4247" t="s">
        <v>3377</v>
      </c>
      <c r="C4247">
        <v>7290</v>
      </c>
    </row>
    <row r="4248" spans="1:3" x14ac:dyDescent="0.25">
      <c r="A4248">
        <v>32200510</v>
      </c>
      <c r="B4248" t="s">
        <v>3378</v>
      </c>
      <c r="C4248">
        <v>9045</v>
      </c>
    </row>
    <row r="4249" spans="1:3" x14ac:dyDescent="0.25">
      <c r="A4249">
        <v>32200515</v>
      </c>
      <c r="B4249" t="s">
        <v>3379</v>
      </c>
      <c r="C4249">
        <v>9810</v>
      </c>
    </row>
    <row r="4250" spans="1:3" x14ac:dyDescent="0.25">
      <c r="A4250">
        <v>32200520</v>
      </c>
      <c r="B4250" t="s">
        <v>3380</v>
      </c>
      <c r="C4250">
        <v>11610</v>
      </c>
    </row>
    <row r="4251" spans="1:3" x14ac:dyDescent="0.25">
      <c r="A4251">
        <v>32200525</v>
      </c>
      <c r="B4251" t="s">
        <v>3381</v>
      </c>
      <c r="C4251">
        <v>12420</v>
      </c>
    </row>
    <row r="4252" spans="1:3" x14ac:dyDescent="0.25">
      <c r="A4252">
        <v>32200530</v>
      </c>
      <c r="B4252" t="s">
        <v>3382</v>
      </c>
      <c r="C4252">
        <v>14220</v>
      </c>
    </row>
    <row r="4253" spans="1:3" x14ac:dyDescent="0.25">
      <c r="A4253">
        <v>32200535</v>
      </c>
      <c r="B4253" t="s">
        <v>3383</v>
      </c>
      <c r="C4253">
        <v>15075</v>
      </c>
    </row>
    <row r="4254" spans="1:3" x14ac:dyDescent="0.25">
      <c r="A4254">
        <v>32200540</v>
      </c>
      <c r="B4254" t="s">
        <v>3384</v>
      </c>
      <c r="C4254">
        <v>16920</v>
      </c>
    </row>
    <row r="4255" spans="1:3" x14ac:dyDescent="0.25">
      <c r="A4255">
        <v>32200545</v>
      </c>
      <c r="B4255" t="s">
        <v>3385</v>
      </c>
      <c r="C4255">
        <v>17730</v>
      </c>
    </row>
    <row r="4256" spans="1:3" x14ac:dyDescent="0.25">
      <c r="A4256">
        <v>32200550</v>
      </c>
      <c r="B4256" t="s">
        <v>3386</v>
      </c>
      <c r="C4256">
        <v>19620</v>
      </c>
    </row>
    <row r="4257" spans="1:3" x14ac:dyDescent="0.25">
      <c r="A4257">
        <v>32200555</v>
      </c>
      <c r="B4257" t="s">
        <v>3387</v>
      </c>
      <c r="C4257">
        <v>20475</v>
      </c>
    </row>
    <row r="4258" spans="1:3" x14ac:dyDescent="0.25">
      <c r="A4258">
        <v>32209999</v>
      </c>
      <c r="B4258" t="s">
        <v>3388</v>
      </c>
      <c r="C4258">
        <v>0</v>
      </c>
    </row>
    <row r="4259" spans="1:3" x14ac:dyDescent="0.25">
      <c r="A4259">
        <v>32300000</v>
      </c>
      <c r="B4259" t="s">
        <v>3389</v>
      </c>
      <c r="C4259">
        <v>3960</v>
      </c>
    </row>
    <row r="4260" spans="1:3" x14ac:dyDescent="0.25">
      <c r="A4260">
        <v>32300005</v>
      </c>
      <c r="B4260" t="s">
        <v>3390</v>
      </c>
      <c r="C4260">
        <v>4410</v>
      </c>
    </row>
    <row r="4261" spans="1:3" x14ac:dyDescent="0.25">
      <c r="A4261">
        <v>32300010</v>
      </c>
      <c r="B4261" t="s">
        <v>3391</v>
      </c>
      <c r="C4261">
        <v>5400</v>
      </c>
    </row>
    <row r="4262" spans="1:3" x14ac:dyDescent="0.25">
      <c r="A4262">
        <v>32300015</v>
      </c>
      <c r="B4262" t="s">
        <v>3392</v>
      </c>
      <c r="C4262">
        <v>5850</v>
      </c>
    </row>
    <row r="4263" spans="1:3" x14ac:dyDescent="0.25">
      <c r="A4263">
        <v>32300020</v>
      </c>
      <c r="B4263" t="s">
        <v>3393</v>
      </c>
      <c r="C4263">
        <v>6885</v>
      </c>
    </row>
    <row r="4264" spans="1:3" x14ac:dyDescent="0.25">
      <c r="A4264">
        <v>32300025</v>
      </c>
      <c r="B4264" t="s">
        <v>3394</v>
      </c>
      <c r="C4264">
        <v>7380</v>
      </c>
    </row>
    <row r="4265" spans="1:3" x14ac:dyDescent="0.25">
      <c r="A4265">
        <v>32300030</v>
      </c>
      <c r="B4265" t="s">
        <v>3395</v>
      </c>
      <c r="C4265">
        <v>8460</v>
      </c>
    </row>
    <row r="4266" spans="1:3" x14ac:dyDescent="0.25">
      <c r="A4266">
        <v>32300035</v>
      </c>
      <c r="B4266" t="s">
        <v>3396</v>
      </c>
      <c r="C4266">
        <v>10035</v>
      </c>
    </row>
    <row r="4267" spans="1:3" x14ac:dyDescent="0.25">
      <c r="A4267">
        <v>32300040</v>
      </c>
      <c r="B4267" t="s">
        <v>3397</v>
      </c>
      <c r="C4267">
        <v>4095</v>
      </c>
    </row>
    <row r="4268" spans="1:3" x14ac:dyDescent="0.25">
      <c r="A4268">
        <v>32300045</v>
      </c>
      <c r="B4268" t="s">
        <v>3398</v>
      </c>
      <c r="C4268">
        <v>4545</v>
      </c>
    </row>
    <row r="4269" spans="1:3" x14ac:dyDescent="0.25">
      <c r="A4269">
        <v>32300050</v>
      </c>
      <c r="B4269" t="s">
        <v>3399</v>
      </c>
      <c r="C4269">
        <v>5580</v>
      </c>
    </row>
    <row r="4270" spans="1:3" x14ac:dyDescent="0.25">
      <c r="A4270">
        <v>32300055</v>
      </c>
      <c r="B4270" t="s">
        <v>3400</v>
      </c>
      <c r="C4270">
        <v>6075</v>
      </c>
    </row>
    <row r="4271" spans="1:3" x14ac:dyDescent="0.25">
      <c r="A4271">
        <v>32300060</v>
      </c>
      <c r="B4271" t="s">
        <v>3401</v>
      </c>
      <c r="C4271">
        <v>7155</v>
      </c>
    </row>
    <row r="4272" spans="1:3" x14ac:dyDescent="0.25">
      <c r="A4272">
        <v>32300065</v>
      </c>
      <c r="B4272" t="s">
        <v>3402</v>
      </c>
      <c r="C4272">
        <v>7650</v>
      </c>
    </row>
    <row r="4273" spans="1:3" x14ac:dyDescent="0.25">
      <c r="A4273">
        <v>32300070</v>
      </c>
      <c r="B4273" t="s">
        <v>3403</v>
      </c>
      <c r="C4273">
        <v>8730</v>
      </c>
    </row>
    <row r="4274" spans="1:3" x14ac:dyDescent="0.25">
      <c r="A4274">
        <v>32300075</v>
      </c>
      <c r="B4274" t="s">
        <v>3404</v>
      </c>
      <c r="C4274">
        <v>10350</v>
      </c>
    </row>
    <row r="4275" spans="1:3" x14ac:dyDescent="0.25">
      <c r="A4275">
        <v>32300080</v>
      </c>
      <c r="B4275" t="s">
        <v>3405</v>
      </c>
      <c r="C4275">
        <v>4230</v>
      </c>
    </row>
    <row r="4276" spans="1:3" x14ac:dyDescent="0.25">
      <c r="A4276">
        <v>32300085</v>
      </c>
      <c r="B4276" t="s">
        <v>3406</v>
      </c>
      <c r="C4276">
        <v>4680</v>
      </c>
    </row>
    <row r="4277" spans="1:3" x14ac:dyDescent="0.25">
      <c r="A4277">
        <v>32300090</v>
      </c>
      <c r="B4277" t="s">
        <v>3407</v>
      </c>
      <c r="C4277">
        <v>5760</v>
      </c>
    </row>
    <row r="4278" spans="1:3" x14ac:dyDescent="0.25">
      <c r="A4278">
        <v>32300095</v>
      </c>
      <c r="B4278" t="s">
        <v>3408</v>
      </c>
      <c r="C4278">
        <v>6300</v>
      </c>
    </row>
    <row r="4279" spans="1:3" x14ac:dyDescent="0.25">
      <c r="A4279">
        <v>32300100</v>
      </c>
      <c r="B4279" t="s">
        <v>3409</v>
      </c>
      <c r="C4279">
        <v>7380</v>
      </c>
    </row>
    <row r="4280" spans="1:3" x14ac:dyDescent="0.25">
      <c r="A4280">
        <v>32300105</v>
      </c>
      <c r="B4280" t="s">
        <v>3410</v>
      </c>
      <c r="C4280">
        <v>7875</v>
      </c>
    </row>
    <row r="4281" spans="1:3" x14ac:dyDescent="0.25">
      <c r="A4281">
        <v>32300110</v>
      </c>
      <c r="B4281" t="s">
        <v>3411</v>
      </c>
      <c r="C4281">
        <v>9000</v>
      </c>
    </row>
    <row r="4282" spans="1:3" x14ac:dyDescent="0.25">
      <c r="A4282">
        <v>32300115</v>
      </c>
      <c r="B4282" t="s">
        <v>3412</v>
      </c>
      <c r="C4282">
        <v>10710</v>
      </c>
    </row>
    <row r="4283" spans="1:3" x14ac:dyDescent="0.25">
      <c r="A4283">
        <v>32300120</v>
      </c>
      <c r="B4283" t="s">
        <v>3413</v>
      </c>
      <c r="C4283">
        <v>4365</v>
      </c>
    </row>
    <row r="4284" spans="1:3" x14ac:dyDescent="0.25">
      <c r="A4284">
        <v>32300125</v>
      </c>
      <c r="B4284" t="s">
        <v>3414</v>
      </c>
      <c r="C4284">
        <v>4905</v>
      </c>
    </row>
    <row r="4285" spans="1:3" x14ac:dyDescent="0.25">
      <c r="A4285">
        <v>32300130</v>
      </c>
      <c r="B4285" t="s">
        <v>3415</v>
      </c>
      <c r="C4285">
        <v>5985</v>
      </c>
    </row>
    <row r="4286" spans="1:3" x14ac:dyDescent="0.25">
      <c r="A4286">
        <v>32300135</v>
      </c>
      <c r="B4286" t="s">
        <v>3416</v>
      </c>
      <c r="C4286">
        <v>6480</v>
      </c>
    </row>
    <row r="4287" spans="1:3" x14ac:dyDescent="0.25">
      <c r="A4287">
        <v>32300140</v>
      </c>
      <c r="B4287" t="s">
        <v>3417</v>
      </c>
      <c r="C4287">
        <v>7605</v>
      </c>
    </row>
    <row r="4288" spans="1:3" x14ac:dyDescent="0.25">
      <c r="A4288">
        <v>32300145</v>
      </c>
      <c r="B4288" t="s">
        <v>3418</v>
      </c>
      <c r="C4288">
        <v>8100</v>
      </c>
    </row>
    <row r="4289" spans="1:3" x14ac:dyDescent="0.25">
      <c r="A4289">
        <v>32300150</v>
      </c>
      <c r="B4289" t="s">
        <v>3419</v>
      </c>
      <c r="C4289">
        <v>9270</v>
      </c>
    </row>
    <row r="4290" spans="1:3" x14ac:dyDescent="0.25">
      <c r="A4290">
        <v>32300155</v>
      </c>
      <c r="B4290" t="s">
        <v>3420</v>
      </c>
      <c r="C4290">
        <v>11025</v>
      </c>
    </row>
    <row r="4291" spans="1:3" x14ac:dyDescent="0.25">
      <c r="A4291">
        <v>32300160</v>
      </c>
      <c r="B4291" t="s">
        <v>3421</v>
      </c>
      <c r="C4291">
        <v>4500</v>
      </c>
    </row>
    <row r="4292" spans="1:3" x14ac:dyDescent="0.25">
      <c r="A4292">
        <v>32300165</v>
      </c>
      <c r="B4292" t="s">
        <v>3422</v>
      </c>
      <c r="C4292">
        <v>5040</v>
      </c>
    </row>
    <row r="4293" spans="1:3" x14ac:dyDescent="0.25">
      <c r="A4293">
        <v>32300170</v>
      </c>
      <c r="B4293" t="s">
        <v>3423</v>
      </c>
      <c r="C4293">
        <v>6165</v>
      </c>
    </row>
    <row r="4294" spans="1:3" x14ac:dyDescent="0.25">
      <c r="A4294">
        <v>32300175</v>
      </c>
      <c r="B4294" t="s">
        <v>3424</v>
      </c>
      <c r="C4294">
        <v>6660</v>
      </c>
    </row>
    <row r="4295" spans="1:3" x14ac:dyDescent="0.25">
      <c r="A4295">
        <v>32300180</v>
      </c>
      <c r="B4295" t="s">
        <v>3425</v>
      </c>
      <c r="C4295">
        <v>7830</v>
      </c>
    </row>
    <row r="4296" spans="1:3" x14ac:dyDescent="0.25">
      <c r="A4296">
        <v>32300185</v>
      </c>
      <c r="B4296" t="s">
        <v>3426</v>
      </c>
      <c r="C4296">
        <v>8415</v>
      </c>
    </row>
    <row r="4297" spans="1:3" x14ac:dyDescent="0.25">
      <c r="A4297">
        <v>32300190</v>
      </c>
      <c r="B4297" t="s">
        <v>3427</v>
      </c>
      <c r="C4297">
        <v>9585</v>
      </c>
    </row>
    <row r="4298" spans="1:3" x14ac:dyDescent="0.25">
      <c r="A4298">
        <v>32300195</v>
      </c>
      <c r="B4298" t="s">
        <v>3428</v>
      </c>
      <c r="C4298">
        <v>10125</v>
      </c>
    </row>
    <row r="4299" spans="1:3" x14ac:dyDescent="0.25">
      <c r="A4299">
        <v>32300200</v>
      </c>
      <c r="B4299" t="s">
        <v>3429</v>
      </c>
      <c r="C4299">
        <v>11340</v>
      </c>
    </row>
    <row r="4300" spans="1:3" x14ac:dyDescent="0.25">
      <c r="A4300">
        <v>32300205</v>
      </c>
      <c r="B4300" t="s">
        <v>3430</v>
      </c>
      <c r="C4300">
        <v>11925</v>
      </c>
    </row>
    <row r="4301" spans="1:3" x14ac:dyDescent="0.25">
      <c r="A4301">
        <v>32300210</v>
      </c>
      <c r="B4301" t="s">
        <v>3431</v>
      </c>
      <c r="C4301">
        <v>4635</v>
      </c>
    </row>
    <row r="4302" spans="1:3" x14ac:dyDescent="0.25">
      <c r="A4302">
        <v>32300215</v>
      </c>
      <c r="B4302" t="s">
        <v>3432</v>
      </c>
      <c r="C4302">
        <v>5175</v>
      </c>
    </row>
    <row r="4303" spans="1:3" x14ac:dyDescent="0.25">
      <c r="A4303">
        <v>32300220</v>
      </c>
      <c r="B4303" t="s">
        <v>3433</v>
      </c>
      <c r="C4303">
        <v>6345</v>
      </c>
    </row>
    <row r="4304" spans="1:3" x14ac:dyDescent="0.25">
      <c r="A4304">
        <v>32300225</v>
      </c>
      <c r="B4304" t="s">
        <v>3434</v>
      </c>
      <c r="C4304">
        <v>6885</v>
      </c>
    </row>
    <row r="4305" spans="1:3" x14ac:dyDescent="0.25">
      <c r="A4305">
        <v>32300230</v>
      </c>
      <c r="B4305" t="s">
        <v>3435</v>
      </c>
      <c r="C4305">
        <v>8055</v>
      </c>
    </row>
    <row r="4306" spans="1:3" x14ac:dyDescent="0.25">
      <c r="A4306">
        <v>32300235</v>
      </c>
      <c r="B4306" t="s">
        <v>3436</v>
      </c>
      <c r="C4306">
        <v>8640</v>
      </c>
    </row>
    <row r="4307" spans="1:3" x14ac:dyDescent="0.25">
      <c r="A4307">
        <v>32300240</v>
      </c>
      <c r="B4307" t="s">
        <v>3437</v>
      </c>
      <c r="C4307">
        <v>9855</v>
      </c>
    </row>
    <row r="4308" spans="1:3" x14ac:dyDescent="0.25">
      <c r="A4308">
        <v>32300245</v>
      </c>
      <c r="B4308" t="s">
        <v>3438</v>
      </c>
      <c r="C4308">
        <v>10395</v>
      </c>
    </row>
    <row r="4309" spans="1:3" x14ac:dyDescent="0.25">
      <c r="A4309">
        <v>32300250</v>
      </c>
      <c r="B4309" t="s">
        <v>3439</v>
      </c>
      <c r="C4309">
        <v>11655</v>
      </c>
    </row>
    <row r="4310" spans="1:3" x14ac:dyDescent="0.25">
      <c r="A4310">
        <v>32300255</v>
      </c>
      <c r="B4310" t="s">
        <v>3440</v>
      </c>
      <c r="C4310">
        <v>12240</v>
      </c>
    </row>
    <row r="4311" spans="1:3" x14ac:dyDescent="0.25">
      <c r="A4311">
        <v>32300260</v>
      </c>
      <c r="B4311" t="s">
        <v>3441</v>
      </c>
      <c r="C4311">
        <v>4815</v>
      </c>
    </row>
    <row r="4312" spans="1:3" x14ac:dyDescent="0.25">
      <c r="A4312">
        <v>32300265</v>
      </c>
      <c r="B4312" t="s">
        <v>3442</v>
      </c>
      <c r="C4312">
        <v>5355</v>
      </c>
    </row>
    <row r="4313" spans="1:3" x14ac:dyDescent="0.25">
      <c r="A4313">
        <v>32300270</v>
      </c>
      <c r="B4313" t="s">
        <v>3443</v>
      </c>
      <c r="C4313">
        <v>6525</v>
      </c>
    </row>
    <row r="4314" spans="1:3" x14ac:dyDescent="0.25">
      <c r="A4314">
        <v>32300275</v>
      </c>
      <c r="B4314" t="s">
        <v>3444</v>
      </c>
      <c r="C4314">
        <v>7110</v>
      </c>
    </row>
    <row r="4315" spans="1:3" x14ac:dyDescent="0.25">
      <c r="A4315">
        <v>32300280</v>
      </c>
      <c r="B4315" t="s">
        <v>3445</v>
      </c>
      <c r="C4315">
        <v>8325</v>
      </c>
    </row>
    <row r="4316" spans="1:3" x14ac:dyDescent="0.25">
      <c r="A4316">
        <v>32300285</v>
      </c>
      <c r="B4316" t="s">
        <v>3446</v>
      </c>
      <c r="C4316">
        <v>8865</v>
      </c>
    </row>
    <row r="4317" spans="1:3" x14ac:dyDescent="0.25">
      <c r="A4317">
        <v>32300290</v>
      </c>
      <c r="B4317" t="s">
        <v>3447</v>
      </c>
      <c r="C4317">
        <v>10125</v>
      </c>
    </row>
    <row r="4318" spans="1:3" x14ac:dyDescent="0.25">
      <c r="A4318">
        <v>32300295</v>
      </c>
      <c r="B4318" t="s">
        <v>3448</v>
      </c>
      <c r="C4318">
        <v>10710</v>
      </c>
    </row>
    <row r="4319" spans="1:3" x14ac:dyDescent="0.25">
      <c r="A4319">
        <v>32300300</v>
      </c>
      <c r="B4319" t="s">
        <v>3449</v>
      </c>
      <c r="C4319">
        <v>12015</v>
      </c>
    </row>
    <row r="4320" spans="1:3" x14ac:dyDescent="0.25">
      <c r="A4320">
        <v>32300305</v>
      </c>
      <c r="B4320" t="s">
        <v>3450</v>
      </c>
      <c r="C4320">
        <v>12600</v>
      </c>
    </row>
    <row r="4321" spans="1:3" x14ac:dyDescent="0.25">
      <c r="A4321">
        <v>32300310</v>
      </c>
      <c r="B4321" t="s">
        <v>3451</v>
      </c>
      <c r="C4321">
        <v>13905</v>
      </c>
    </row>
    <row r="4322" spans="1:3" x14ac:dyDescent="0.25">
      <c r="A4322">
        <v>32300315</v>
      </c>
      <c r="B4322" t="s">
        <v>3452</v>
      </c>
      <c r="C4322">
        <v>14625</v>
      </c>
    </row>
    <row r="4323" spans="1:3" x14ac:dyDescent="0.25">
      <c r="A4323">
        <v>32300320</v>
      </c>
      <c r="B4323" t="s">
        <v>3453</v>
      </c>
      <c r="C4323">
        <v>4950</v>
      </c>
    </row>
    <row r="4324" spans="1:3" x14ac:dyDescent="0.25">
      <c r="A4324">
        <v>32300325</v>
      </c>
      <c r="B4324" t="s">
        <v>3454</v>
      </c>
      <c r="C4324">
        <v>5490</v>
      </c>
    </row>
    <row r="4325" spans="1:3" x14ac:dyDescent="0.25">
      <c r="A4325">
        <v>32300330</v>
      </c>
      <c r="B4325" t="s">
        <v>3455</v>
      </c>
      <c r="C4325">
        <v>6705</v>
      </c>
    </row>
    <row r="4326" spans="1:3" x14ac:dyDescent="0.25">
      <c r="A4326">
        <v>32300335</v>
      </c>
      <c r="B4326" t="s">
        <v>3456</v>
      </c>
      <c r="C4326">
        <v>7290</v>
      </c>
    </row>
    <row r="4327" spans="1:3" x14ac:dyDescent="0.25">
      <c r="A4327">
        <v>32300340</v>
      </c>
      <c r="B4327" t="s">
        <v>3457</v>
      </c>
      <c r="C4327">
        <v>8550</v>
      </c>
    </row>
    <row r="4328" spans="1:3" x14ac:dyDescent="0.25">
      <c r="A4328">
        <v>32300345</v>
      </c>
      <c r="B4328" t="s">
        <v>3458</v>
      </c>
      <c r="C4328">
        <v>9090</v>
      </c>
    </row>
    <row r="4329" spans="1:3" x14ac:dyDescent="0.25">
      <c r="A4329">
        <v>32300350</v>
      </c>
      <c r="B4329" t="s">
        <v>3459</v>
      </c>
      <c r="C4329">
        <v>10395</v>
      </c>
    </row>
    <row r="4330" spans="1:3" x14ac:dyDescent="0.25">
      <c r="A4330">
        <v>32300355</v>
      </c>
      <c r="B4330" t="s">
        <v>3460</v>
      </c>
      <c r="C4330">
        <v>11025</v>
      </c>
    </row>
    <row r="4331" spans="1:3" x14ac:dyDescent="0.25">
      <c r="A4331">
        <v>32300360</v>
      </c>
      <c r="B4331" t="s">
        <v>3461</v>
      </c>
      <c r="C4331">
        <v>12330</v>
      </c>
    </row>
    <row r="4332" spans="1:3" x14ac:dyDescent="0.25">
      <c r="A4332">
        <v>32300365</v>
      </c>
      <c r="B4332" t="s">
        <v>3462</v>
      </c>
      <c r="C4332">
        <v>12960</v>
      </c>
    </row>
    <row r="4333" spans="1:3" x14ac:dyDescent="0.25">
      <c r="A4333">
        <v>32300370</v>
      </c>
      <c r="B4333" t="s">
        <v>3463</v>
      </c>
      <c r="C4333">
        <v>14310</v>
      </c>
    </row>
    <row r="4334" spans="1:3" x14ac:dyDescent="0.25">
      <c r="A4334">
        <v>32300375</v>
      </c>
      <c r="B4334" t="s">
        <v>3464</v>
      </c>
      <c r="C4334">
        <v>14985</v>
      </c>
    </row>
    <row r="4335" spans="1:3" x14ac:dyDescent="0.25">
      <c r="A4335">
        <v>32300380</v>
      </c>
      <c r="B4335" t="s">
        <v>3465</v>
      </c>
      <c r="C4335">
        <v>5265</v>
      </c>
    </row>
    <row r="4336" spans="1:3" x14ac:dyDescent="0.25">
      <c r="A4336">
        <v>32300385</v>
      </c>
      <c r="B4336" t="s">
        <v>3466</v>
      </c>
      <c r="C4336">
        <v>5850</v>
      </c>
    </row>
    <row r="4337" spans="1:3" x14ac:dyDescent="0.25">
      <c r="A4337">
        <v>32300390</v>
      </c>
      <c r="B4337" t="s">
        <v>3467</v>
      </c>
      <c r="C4337">
        <v>7200</v>
      </c>
    </row>
    <row r="4338" spans="1:3" x14ac:dyDescent="0.25">
      <c r="A4338">
        <v>32300395</v>
      </c>
      <c r="B4338" t="s">
        <v>3468</v>
      </c>
      <c r="C4338">
        <v>7785</v>
      </c>
    </row>
    <row r="4339" spans="1:3" x14ac:dyDescent="0.25">
      <c r="A4339">
        <v>32300400</v>
      </c>
      <c r="B4339" t="s">
        <v>3469</v>
      </c>
      <c r="C4339">
        <v>9135</v>
      </c>
    </row>
    <row r="4340" spans="1:3" x14ac:dyDescent="0.25">
      <c r="A4340">
        <v>32300405</v>
      </c>
      <c r="B4340" t="s">
        <v>3470</v>
      </c>
      <c r="C4340">
        <v>9765</v>
      </c>
    </row>
    <row r="4341" spans="1:3" x14ac:dyDescent="0.25">
      <c r="A4341">
        <v>32300410</v>
      </c>
      <c r="B4341" t="s">
        <v>3471</v>
      </c>
      <c r="C4341">
        <v>11160</v>
      </c>
    </row>
    <row r="4342" spans="1:3" x14ac:dyDescent="0.25">
      <c r="A4342">
        <v>32300415</v>
      </c>
      <c r="B4342" t="s">
        <v>3472</v>
      </c>
      <c r="C4342">
        <v>11835</v>
      </c>
    </row>
    <row r="4343" spans="1:3" x14ac:dyDescent="0.25">
      <c r="A4343">
        <v>32300420</v>
      </c>
      <c r="B4343" t="s">
        <v>3473</v>
      </c>
      <c r="C4343">
        <v>13230</v>
      </c>
    </row>
    <row r="4344" spans="1:3" x14ac:dyDescent="0.25">
      <c r="A4344">
        <v>32300425</v>
      </c>
      <c r="B4344" t="s">
        <v>3474</v>
      </c>
      <c r="C4344">
        <v>13860</v>
      </c>
    </row>
    <row r="4345" spans="1:3" x14ac:dyDescent="0.25">
      <c r="A4345">
        <v>32300430</v>
      </c>
      <c r="B4345" t="s">
        <v>3475</v>
      </c>
      <c r="C4345">
        <v>15345</v>
      </c>
    </row>
    <row r="4346" spans="1:3" x14ac:dyDescent="0.25">
      <c r="A4346">
        <v>32300435</v>
      </c>
      <c r="B4346" t="s">
        <v>3476</v>
      </c>
      <c r="C4346">
        <v>16065</v>
      </c>
    </row>
    <row r="4347" spans="1:3" x14ac:dyDescent="0.25">
      <c r="A4347">
        <v>32300440</v>
      </c>
      <c r="B4347" t="s">
        <v>3477</v>
      </c>
      <c r="C4347">
        <v>5490</v>
      </c>
    </row>
    <row r="4348" spans="1:3" x14ac:dyDescent="0.25">
      <c r="A4348">
        <v>32300445</v>
      </c>
      <c r="B4348" t="s">
        <v>3478</v>
      </c>
      <c r="C4348">
        <v>6120</v>
      </c>
    </row>
    <row r="4349" spans="1:3" x14ac:dyDescent="0.25">
      <c r="A4349">
        <v>32300450</v>
      </c>
      <c r="B4349" t="s">
        <v>3479</v>
      </c>
      <c r="C4349">
        <v>7515</v>
      </c>
    </row>
    <row r="4350" spans="1:3" x14ac:dyDescent="0.25">
      <c r="A4350">
        <v>32300455</v>
      </c>
      <c r="B4350" t="s">
        <v>3480</v>
      </c>
      <c r="C4350">
        <v>8145</v>
      </c>
    </row>
    <row r="4351" spans="1:3" x14ac:dyDescent="0.25">
      <c r="A4351">
        <v>32300460</v>
      </c>
      <c r="B4351" t="s">
        <v>3481</v>
      </c>
      <c r="C4351">
        <v>9585</v>
      </c>
    </row>
    <row r="4352" spans="1:3" x14ac:dyDescent="0.25">
      <c r="A4352">
        <v>32300465</v>
      </c>
      <c r="B4352" t="s">
        <v>3482</v>
      </c>
      <c r="C4352">
        <v>10215</v>
      </c>
    </row>
    <row r="4353" spans="1:3" x14ac:dyDescent="0.25">
      <c r="A4353">
        <v>32300470</v>
      </c>
      <c r="B4353" t="s">
        <v>3483</v>
      </c>
      <c r="C4353">
        <v>11655</v>
      </c>
    </row>
    <row r="4354" spans="1:3" x14ac:dyDescent="0.25">
      <c r="A4354">
        <v>32300475</v>
      </c>
      <c r="B4354" t="s">
        <v>3484</v>
      </c>
      <c r="C4354">
        <v>12330</v>
      </c>
    </row>
    <row r="4355" spans="1:3" x14ac:dyDescent="0.25">
      <c r="A4355">
        <v>32300480</v>
      </c>
      <c r="B4355" t="s">
        <v>3485</v>
      </c>
      <c r="C4355">
        <v>13815</v>
      </c>
    </row>
    <row r="4356" spans="1:3" x14ac:dyDescent="0.25">
      <c r="A4356">
        <v>32300485</v>
      </c>
      <c r="B4356" t="s">
        <v>3486</v>
      </c>
      <c r="C4356">
        <v>14535</v>
      </c>
    </row>
    <row r="4357" spans="1:3" x14ac:dyDescent="0.25">
      <c r="A4357">
        <v>32300490</v>
      </c>
      <c r="B4357" t="s">
        <v>3487</v>
      </c>
      <c r="C4357">
        <v>16020</v>
      </c>
    </row>
    <row r="4358" spans="1:3" x14ac:dyDescent="0.25">
      <c r="A4358">
        <v>32300495</v>
      </c>
      <c r="B4358" t="s">
        <v>3488</v>
      </c>
      <c r="C4358">
        <v>16830</v>
      </c>
    </row>
    <row r="4359" spans="1:3" x14ac:dyDescent="0.25">
      <c r="A4359">
        <v>32300500</v>
      </c>
      <c r="B4359" t="s">
        <v>3489</v>
      </c>
      <c r="C4359">
        <v>5715</v>
      </c>
    </row>
    <row r="4360" spans="1:3" x14ac:dyDescent="0.25">
      <c r="A4360">
        <v>32300505</v>
      </c>
      <c r="B4360" t="s">
        <v>3490</v>
      </c>
      <c r="C4360">
        <v>6390</v>
      </c>
    </row>
    <row r="4361" spans="1:3" x14ac:dyDescent="0.25">
      <c r="A4361">
        <v>32300510</v>
      </c>
      <c r="B4361" t="s">
        <v>3491</v>
      </c>
      <c r="C4361">
        <v>7830</v>
      </c>
    </row>
    <row r="4362" spans="1:3" x14ac:dyDescent="0.25">
      <c r="A4362">
        <v>32300515</v>
      </c>
      <c r="B4362" t="s">
        <v>3492</v>
      </c>
      <c r="C4362">
        <v>8505</v>
      </c>
    </row>
    <row r="4363" spans="1:3" x14ac:dyDescent="0.25">
      <c r="A4363">
        <v>32300520</v>
      </c>
      <c r="B4363" t="s">
        <v>3493</v>
      </c>
      <c r="C4363">
        <v>9990</v>
      </c>
    </row>
    <row r="4364" spans="1:3" x14ac:dyDescent="0.25">
      <c r="A4364">
        <v>32300525</v>
      </c>
      <c r="B4364" t="s">
        <v>3494</v>
      </c>
      <c r="C4364">
        <v>10710</v>
      </c>
    </row>
    <row r="4365" spans="1:3" x14ac:dyDescent="0.25">
      <c r="A4365">
        <v>32300530</v>
      </c>
      <c r="B4365" t="s">
        <v>3495</v>
      </c>
      <c r="C4365">
        <v>12195</v>
      </c>
    </row>
    <row r="4366" spans="1:3" x14ac:dyDescent="0.25">
      <c r="A4366">
        <v>32300535</v>
      </c>
      <c r="B4366" t="s">
        <v>3496</v>
      </c>
      <c r="C4366">
        <v>12870</v>
      </c>
    </row>
    <row r="4367" spans="1:3" x14ac:dyDescent="0.25">
      <c r="A4367">
        <v>32300540</v>
      </c>
      <c r="B4367" t="s">
        <v>3497</v>
      </c>
      <c r="C4367">
        <v>14445</v>
      </c>
    </row>
    <row r="4368" spans="1:3" x14ac:dyDescent="0.25">
      <c r="A4368">
        <v>32300545</v>
      </c>
      <c r="B4368" t="s">
        <v>3498</v>
      </c>
      <c r="C4368">
        <v>15120</v>
      </c>
    </row>
    <row r="4369" spans="1:3" x14ac:dyDescent="0.25">
      <c r="A4369">
        <v>32300550</v>
      </c>
      <c r="B4369" t="s">
        <v>3499</v>
      </c>
      <c r="C4369">
        <v>16740</v>
      </c>
    </row>
    <row r="4370" spans="1:3" x14ac:dyDescent="0.25">
      <c r="A4370">
        <v>32300555</v>
      </c>
      <c r="B4370" t="s">
        <v>3500</v>
      </c>
      <c r="C4370">
        <v>17505</v>
      </c>
    </row>
    <row r="4371" spans="1:3" x14ac:dyDescent="0.25">
      <c r="A4371">
        <v>32309999</v>
      </c>
      <c r="B4371" t="s">
        <v>3501</v>
      </c>
      <c r="C4371">
        <v>0</v>
      </c>
    </row>
    <row r="4372" spans="1:3" x14ac:dyDescent="0.25">
      <c r="A4372">
        <v>32320000</v>
      </c>
      <c r="B4372" t="s">
        <v>3502</v>
      </c>
      <c r="C4372">
        <v>4770</v>
      </c>
    </row>
    <row r="4373" spans="1:3" x14ac:dyDescent="0.25">
      <c r="A4373">
        <v>32320005</v>
      </c>
      <c r="B4373" t="s">
        <v>3503</v>
      </c>
      <c r="C4373">
        <v>5310</v>
      </c>
    </row>
    <row r="4374" spans="1:3" x14ac:dyDescent="0.25">
      <c r="A4374">
        <v>32320010</v>
      </c>
      <c r="B4374" t="s">
        <v>3504</v>
      </c>
      <c r="C4374">
        <v>6525</v>
      </c>
    </row>
    <row r="4375" spans="1:3" x14ac:dyDescent="0.25">
      <c r="A4375">
        <v>32320015</v>
      </c>
      <c r="B4375" t="s">
        <v>3505</v>
      </c>
      <c r="C4375">
        <v>7110</v>
      </c>
    </row>
    <row r="4376" spans="1:3" x14ac:dyDescent="0.25">
      <c r="A4376">
        <v>32320020</v>
      </c>
      <c r="B4376" t="s">
        <v>3506</v>
      </c>
      <c r="C4376">
        <v>8370</v>
      </c>
    </row>
    <row r="4377" spans="1:3" x14ac:dyDescent="0.25">
      <c r="A4377">
        <v>32320025</v>
      </c>
      <c r="B4377" t="s">
        <v>3507</v>
      </c>
      <c r="C4377">
        <v>8910</v>
      </c>
    </row>
    <row r="4378" spans="1:3" x14ac:dyDescent="0.25">
      <c r="A4378">
        <v>32320030</v>
      </c>
      <c r="B4378" t="s">
        <v>3508</v>
      </c>
      <c r="C4378">
        <v>10215</v>
      </c>
    </row>
    <row r="4379" spans="1:3" x14ac:dyDescent="0.25">
      <c r="A4379">
        <v>32320035</v>
      </c>
      <c r="B4379" t="s">
        <v>3509</v>
      </c>
      <c r="C4379">
        <v>12150</v>
      </c>
    </row>
    <row r="4380" spans="1:3" x14ac:dyDescent="0.25">
      <c r="A4380">
        <v>32320040</v>
      </c>
      <c r="B4380" t="s">
        <v>3510</v>
      </c>
      <c r="C4380">
        <v>4905</v>
      </c>
    </row>
    <row r="4381" spans="1:3" x14ac:dyDescent="0.25">
      <c r="A4381">
        <v>32320045</v>
      </c>
      <c r="B4381" t="s">
        <v>3511</v>
      </c>
      <c r="C4381">
        <v>5445</v>
      </c>
    </row>
    <row r="4382" spans="1:3" x14ac:dyDescent="0.25">
      <c r="A4382">
        <v>32320050</v>
      </c>
      <c r="B4382" t="s">
        <v>3512</v>
      </c>
      <c r="C4382">
        <v>6705</v>
      </c>
    </row>
    <row r="4383" spans="1:3" x14ac:dyDescent="0.25">
      <c r="A4383">
        <v>32320055</v>
      </c>
      <c r="B4383" t="s">
        <v>3513</v>
      </c>
      <c r="C4383">
        <v>7290</v>
      </c>
    </row>
    <row r="4384" spans="1:3" x14ac:dyDescent="0.25">
      <c r="A4384">
        <v>32320060</v>
      </c>
      <c r="B4384" t="s">
        <v>3514</v>
      </c>
      <c r="C4384">
        <v>8595</v>
      </c>
    </row>
    <row r="4385" spans="1:3" x14ac:dyDescent="0.25">
      <c r="A4385">
        <v>32320065</v>
      </c>
      <c r="B4385" t="s">
        <v>3515</v>
      </c>
      <c r="C4385">
        <v>9180</v>
      </c>
    </row>
    <row r="4386" spans="1:3" x14ac:dyDescent="0.25">
      <c r="A4386">
        <v>32320070</v>
      </c>
      <c r="B4386" t="s">
        <v>3516</v>
      </c>
      <c r="C4386">
        <v>10485</v>
      </c>
    </row>
    <row r="4387" spans="1:3" x14ac:dyDescent="0.25">
      <c r="A4387">
        <v>32320075</v>
      </c>
      <c r="B4387" t="s">
        <v>3517</v>
      </c>
      <c r="C4387">
        <v>12465</v>
      </c>
    </row>
    <row r="4388" spans="1:3" x14ac:dyDescent="0.25">
      <c r="A4388">
        <v>32320080</v>
      </c>
      <c r="B4388" t="s">
        <v>3518</v>
      </c>
      <c r="C4388">
        <v>5040</v>
      </c>
    </row>
    <row r="4389" spans="1:3" x14ac:dyDescent="0.25">
      <c r="A4389">
        <v>32320085</v>
      </c>
      <c r="B4389" t="s">
        <v>3519</v>
      </c>
      <c r="C4389">
        <v>5580</v>
      </c>
    </row>
    <row r="4390" spans="1:3" x14ac:dyDescent="0.25">
      <c r="A4390">
        <v>32320090</v>
      </c>
      <c r="B4390" t="s">
        <v>3520</v>
      </c>
      <c r="C4390">
        <v>6885</v>
      </c>
    </row>
    <row r="4391" spans="1:3" x14ac:dyDescent="0.25">
      <c r="A4391">
        <v>32320095</v>
      </c>
      <c r="B4391" t="s">
        <v>3521</v>
      </c>
      <c r="C4391">
        <v>7515</v>
      </c>
    </row>
    <row r="4392" spans="1:3" x14ac:dyDescent="0.25">
      <c r="A4392">
        <v>32320100</v>
      </c>
      <c r="B4392" t="s">
        <v>3522</v>
      </c>
      <c r="C4392">
        <v>8820</v>
      </c>
    </row>
    <row r="4393" spans="1:3" x14ac:dyDescent="0.25">
      <c r="A4393">
        <v>32320105</v>
      </c>
      <c r="B4393" t="s">
        <v>3523</v>
      </c>
      <c r="C4393">
        <v>9450</v>
      </c>
    </row>
    <row r="4394" spans="1:3" x14ac:dyDescent="0.25">
      <c r="A4394">
        <v>32320110</v>
      </c>
      <c r="B4394" t="s">
        <v>3524</v>
      </c>
      <c r="C4394">
        <v>10800</v>
      </c>
    </row>
    <row r="4395" spans="1:3" x14ac:dyDescent="0.25">
      <c r="A4395">
        <v>32320115</v>
      </c>
      <c r="B4395" t="s">
        <v>3525</v>
      </c>
      <c r="C4395">
        <v>11385</v>
      </c>
    </row>
    <row r="4396" spans="1:3" x14ac:dyDescent="0.25">
      <c r="A4396">
        <v>32320120</v>
      </c>
      <c r="B4396" t="s">
        <v>3526</v>
      </c>
      <c r="C4396">
        <v>12780</v>
      </c>
    </row>
    <row r="4397" spans="1:3" x14ac:dyDescent="0.25">
      <c r="A4397">
        <v>32320125</v>
      </c>
      <c r="B4397" t="s">
        <v>3527</v>
      </c>
      <c r="C4397">
        <v>13455</v>
      </c>
    </row>
    <row r="4398" spans="1:3" x14ac:dyDescent="0.25">
      <c r="A4398">
        <v>32320130</v>
      </c>
      <c r="B4398" t="s">
        <v>3528</v>
      </c>
      <c r="C4398">
        <v>5175</v>
      </c>
    </row>
    <row r="4399" spans="1:3" x14ac:dyDescent="0.25">
      <c r="A4399">
        <v>32320135</v>
      </c>
      <c r="B4399" t="s">
        <v>3529</v>
      </c>
      <c r="C4399">
        <v>5760</v>
      </c>
    </row>
    <row r="4400" spans="1:3" x14ac:dyDescent="0.25">
      <c r="A4400">
        <v>32320140</v>
      </c>
      <c r="B4400" t="s">
        <v>3530</v>
      </c>
      <c r="C4400">
        <v>7110</v>
      </c>
    </row>
    <row r="4401" spans="1:3" x14ac:dyDescent="0.25">
      <c r="A4401">
        <v>32320145</v>
      </c>
      <c r="B4401" t="s">
        <v>3531</v>
      </c>
      <c r="C4401">
        <v>7695</v>
      </c>
    </row>
    <row r="4402" spans="1:3" x14ac:dyDescent="0.25">
      <c r="A4402">
        <v>32320150</v>
      </c>
      <c r="B4402" t="s">
        <v>3532</v>
      </c>
      <c r="C4402">
        <v>9045</v>
      </c>
    </row>
    <row r="4403" spans="1:3" x14ac:dyDescent="0.25">
      <c r="A4403">
        <v>32320155</v>
      </c>
      <c r="B4403" t="s">
        <v>3533</v>
      </c>
      <c r="C4403">
        <v>9675</v>
      </c>
    </row>
    <row r="4404" spans="1:3" x14ac:dyDescent="0.25">
      <c r="A4404">
        <v>32320160</v>
      </c>
      <c r="B4404" t="s">
        <v>3534</v>
      </c>
      <c r="C4404">
        <v>11070</v>
      </c>
    </row>
    <row r="4405" spans="1:3" x14ac:dyDescent="0.25">
      <c r="A4405">
        <v>32320165</v>
      </c>
      <c r="B4405" t="s">
        <v>3535</v>
      </c>
      <c r="C4405">
        <v>11700</v>
      </c>
    </row>
    <row r="4406" spans="1:3" x14ac:dyDescent="0.25">
      <c r="A4406">
        <v>32320170</v>
      </c>
      <c r="B4406" t="s">
        <v>3536</v>
      </c>
      <c r="C4406">
        <v>13140</v>
      </c>
    </row>
    <row r="4407" spans="1:3" x14ac:dyDescent="0.25">
      <c r="A4407">
        <v>32320175</v>
      </c>
      <c r="B4407" t="s">
        <v>3537</v>
      </c>
      <c r="C4407">
        <v>13770</v>
      </c>
    </row>
    <row r="4408" spans="1:3" x14ac:dyDescent="0.25">
      <c r="A4408">
        <v>32320180</v>
      </c>
      <c r="B4408" t="s">
        <v>3538</v>
      </c>
      <c r="C4408">
        <v>5310</v>
      </c>
    </row>
    <row r="4409" spans="1:3" x14ac:dyDescent="0.25">
      <c r="A4409">
        <v>32320185</v>
      </c>
      <c r="B4409" t="s">
        <v>3539</v>
      </c>
      <c r="C4409">
        <v>5940</v>
      </c>
    </row>
    <row r="4410" spans="1:3" x14ac:dyDescent="0.25">
      <c r="A4410">
        <v>32320190</v>
      </c>
      <c r="B4410" t="s">
        <v>3540</v>
      </c>
      <c r="C4410">
        <v>7290</v>
      </c>
    </row>
    <row r="4411" spans="1:3" x14ac:dyDescent="0.25">
      <c r="A4411">
        <v>32320195</v>
      </c>
      <c r="B4411" t="s">
        <v>3541</v>
      </c>
      <c r="C4411">
        <v>7875</v>
      </c>
    </row>
    <row r="4412" spans="1:3" x14ac:dyDescent="0.25">
      <c r="A4412">
        <v>32320200</v>
      </c>
      <c r="B4412" t="s">
        <v>3542</v>
      </c>
      <c r="C4412">
        <v>9270</v>
      </c>
    </row>
    <row r="4413" spans="1:3" x14ac:dyDescent="0.25">
      <c r="A4413">
        <v>32320205</v>
      </c>
      <c r="B4413" t="s">
        <v>3543</v>
      </c>
      <c r="C4413">
        <v>9945</v>
      </c>
    </row>
    <row r="4414" spans="1:3" x14ac:dyDescent="0.25">
      <c r="A4414">
        <v>32320210</v>
      </c>
      <c r="B4414" t="s">
        <v>3544</v>
      </c>
      <c r="C4414">
        <v>11340</v>
      </c>
    </row>
    <row r="4415" spans="1:3" x14ac:dyDescent="0.25">
      <c r="A4415">
        <v>32320215</v>
      </c>
      <c r="B4415" t="s">
        <v>3545</v>
      </c>
      <c r="C4415">
        <v>12015</v>
      </c>
    </row>
    <row r="4416" spans="1:3" x14ac:dyDescent="0.25">
      <c r="A4416">
        <v>32320220</v>
      </c>
      <c r="B4416" t="s">
        <v>3546</v>
      </c>
      <c r="C4416">
        <v>13455</v>
      </c>
    </row>
    <row r="4417" spans="1:3" x14ac:dyDescent="0.25">
      <c r="A4417">
        <v>32320225</v>
      </c>
      <c r="B4417" t="s">
        <v>3547</v>
      </c>
      <c r="C4417">
        <v>14130</v>
      </c>
    </row>
    <row r="4418" spans="1:3" x14ac:dyDescent="0.25">
      <c r="A4418">
        <v>32320230</v>
      </c>
      <c r="B4418" t="s">
        <v>3548</v>
      </c>
      <c r="C4418">
        <v>15615</v>
      </c>
    </row>
    <row r="4419" spans="1:3" x14ac:dyDescent="0.25">
      <c r="A4419">
        <v>32320235</v>
      </c>
      <c r="B4419" t="s">
        <v>3549</v>
      </c>
      <c r="C4419">
        <v>16290</v>
      </c>
    </row>
    <row r="4420" spans="1:3" x14ac:dyDescent="0.25">
      <c r="A4420">
        <v>32320240</v>
      </c>
      <c r="B4420" t="s">
        <v>3550</v>
      </c>
      <c r="C4420">
        <v>5535</v>
      </c>
    </row>
    <row r="4421" spans="1:3" x14ac:dyDescent="0.25">
      <c r="A4421">
        <v>32320245</v>
      </c>
      <c r="B4421" t="s">
        <v>3551</v>
      </c>
      <c r="C4421">
        <v>6210</v>
      </c>
    </row>
    <row r="4422" spans="1:3" x14ac:dyDescent="0.25">
      <c r="A4422">
        <v>32320250</v>
      </c>
      <c r="B4422" t="s">
        <v>3552</v>
      </c>
      <c r="C4422">
        <v>7605</v>
      </c>
    </row>
    <row r="4423" spans="1:3" x14ac:dyDescent="0.25">
      <c r="A4423">
        <v>32320255</v>
      </c>
      <c r="B4423" t="s">
        <v>3553</v>
      </c>
      <c r="C4423">
        <v>8280</v>
      </c>
    </row>
    <row r="4424" spans="1:3" x14ac:dyDescent="0.25">
      <c r="A4424">
        <v>32320260</v>
      </c>
      <c r="B4424" t="s">
        <v>3554</v>
      </c>
      <c r="C4424">
        <v>9720</v>
      </c>
    </row>
    <row r="4425" spans="1:3" x14ac:dyDescent="0.25">
      <c r="A4425">
        <v>32320265</v>
      </c>
      <c r="B4425" t="s">
        <v>3555</v>
      </c>
      <c r="C4425">
        <v>10350</v>
      </c>
    </row>
    <row r="4426" spans="1:3" x14ac:dyDescent="0.25">
      <c r="A4426">
        <v>32320270</v>
      </c>
      <c r="B4426" t="s">
        <v>3556</v>
      </c>
      <c r="C4426">
        <v>11880</v>
      </c>
    </row>
    <row r="4427" spans="1:3" x14ac:dyDescent="0.25">
      <c r="A4427">
        <v>32320275</v>
      </c>
      <c r="B4427" t="s">
        <v>3557</v>
      </c>
      <c r="C4427">
        <v>12555</v>
      </c>
    </row>
    <row r="4428" spans="1:3" x14ac:dyDescent="0.25">
      <c r="A4428">
        <v>32320280</v>
      </c>
      <c r="B4428" t="s">
        <v>3558</v>
      </c>
      <c r="C4428">
        <v>14040</v>
      </c>
    </row>
    <row r="4429" spans="1:3" x14ac:dyDescent="0.25">
      <c r="A4429">
        <v>32320285</v>
      </c>
      <c r="B4429" t="s">
        <v>3559</v>
      </c>
      <c r="C4429">
        <v>14760</v>
      </c>
    </row>
    <row r="4430" spans="1:3" x14ac:dyDescent="0.25">
      <c r="A4430">
        <v>32320290</v>
      </c>
      <c r="B4430" t="s">
        <v>3560</v>
      </c>
      <c r="C4430">
        <v>16290</v>
      </c>
    </row>
    <row r="4431" spans="1:3" x14ac:dyDescent="0.25">
      <c r="A4431">
        <v>32320295</v>
      </c>
      <c r="B4431" t="s">
        <v>3561</v>
      </c>
      <c r="C4431">
        <v>17010</v>
      </c>
    </row>
    <row r="4432" spans="1:3" x14ac:dyDescent="0.25">
      <c r="A4432">
        <v>32320300</v>
      </c>
      <c r="B4432" t="s">
        <v>3562</v>
      </c>
      <c r="C4432">
        <v>5760</v>
      </c>
    </row>
    <row r="4433" spans="1:3" x14ac:dyDescent="0.25">
      <c r="A4433">
        <v>32320305</v>
      </c>
      <c r="B4433" t="s">
        <v>3563</v>
      </c>
      <c r="C4433">
        <v>6435</v>
      </c>
    </row>
    <row r="4434" spans="1:3" x14ac:dyDescent="0.25">
      <c r="A4434">
        <v>32320310</v>
      </c>
      <c r="B4434" t="s">
        <v>3564</v>
      </c>
      <c r="C4434">
        <v>7920</v>
      </c>
    </row>
    <row r="4435" spans="1:3" x14ac:dyDescent="0.25">
      <c r="A4435">
        <v>32320315</v>
      </c>
      <c r="B4435" t="s">
        <v>3565</v>
      </c>
      <c r="C4435">
        <v>8640</v>
      </c>
    </row>
    <row r="4436" spans="1:3" x14ac:dyDescent="0.25">
      <c r="A4436">
        <v>32320320</v>
      </c>
      <c r="B4436" t="s">
        <v>3566</v>
      </c>
      <c r="C4436">
        <v>10125</v>
      </c>
    </row>
    <row r="4437" spans="1:3" x14ac:dyDescent="0.25">
      <c r="A4437">
        <v>32320325</v>
      </c>
      <c r="B4437" t="s">
        <v>3567</v>
      </c>
      <c r="C4437">
        <v>10845</v>
      </c>
    </row>
    <row r="4438" spans="1:3" x14ac:dyDescent="0.25">
      <c r="A4438">
        <v>32320330</v>
      </c>
      <c r="B4438" t="s">
        <v>3568</v>
      </c>
      <c r="C4438">
        <v>12375</v>
      </c>
    </row>
    <row r="4439" spans="1:3" x14ac:dyDescent="0.25">
      <c r="A4439">
        <v>32320335</v>
      </c>
      <c r="B4439" t="s">
        <v>3569</v>
      </c>
      <c r="C4439">
        <v>13095</v>
      </c>
    </row>
    <row r="4440" spans="1:3" x14ac:dyDescent="0.25">
      <c r="A4440">
        <v>32320340</v>
      </c>
      <c r="B4440" t="s">
        <v>3570</v>
      </c>
      <c r="C4440">
        <v>14670</v>
      </c>
    </row>
    <row r="4441" spans="1:3" x14ac:dyDescent="0.25">
      <c r="A4441">
        <v>32320345</v>
      </c>
      <c r="B4441" t="s">
        <v>3571</v>
      </c>
      <c r="C4441">
        <v>15390</v>
      </c>
    </row>
    <row r="4442" spans="1:3" x14ac:dyDescent="0.25">
      <c r="A4442">
        <v>32320350</v>
      </c>
      <c r="B4442" t="s">
        <v>3572</v>
      </c>
      <c r="C4442">
        <v>17010</v>
      </c>
    </row>
    <row r="4443" spans="1:3" x14ac:dyDescent="0.25">
      <c r="A4443">
        <v>32320355</v>
      </c>
      <c r="B4443" t="s">
        <v>3573</v>
      </c>
      <c r="C4443">
        <v>17775</v>
      </c>
    </row>
    <row r="4444" spans="1:3" x14ac:dyDescent="0.25">
      <c r="A4444">
        <v>32320360</v>
      </c>
      <c r="B4444" t="s">
        <v>3574</v>
      </c>
      <c r="C4444">
        <v>6030</v>
      </c>
    </row>
    <row r="4445" spans="1:3" x14ac:dyDescent="0.25">
      <c r="A4445">
        <v>32320365</v>
      </c>
      <c r="B4445" t="s">
        <v>3575</v>
      </c>
      <c r="C4445">
        <v>6705</v>
      </c>
    </row>
    <row r="4446" spans="1:3" x14ac:dyDescent="0.25">
      <c r="A4446">
        <v>32320370</v>
      </c>
      <c r="B4446" t="s">
        <v>3576</v>
      </c>
      <c r="C4446">
        <v>8280</v>
      </c>
    </row>
    <row r="4447" spans="1:3" x14ac:dyDescent="0.25">
      <c r="A4447">
        <v>32320375</v>
      </c>
      <c r="B4447" t="s">
        <v>3577</v>
      </c>
      <c r="C4447">
        <v>8955</v>
      </c>
    </row>
    <row r="4448" spans="1:3" x14ac:dyDescent="0.25">
      <c r="A4448">
        <v>32320380</v>
      </c>
      <c r="B4448" t="s">
        <v>3578</v>
      </c>
      <c r="C4448">
        <v>10530</v>
      </c>
    </row>
    <row r="4449" spans="1:3" x14ac:dyDescent="0.25">
      <c r="A4449">
        <v>32320385</v>
      </c>
      <c r="B4449" t="s">
        <v>3579</v>
      </c>
      <c r="C4449">
        <v>11250</v>
      </c>
    </row>
    <row r="4450" spans="1:3" x14ac:dyDescent="0.25">
      <c r="A4450">
        <v>32320390</v>
      </c>
      <c r="B4450" t="s">
        <v>3580</v>
      </c>
      <c r="C4450">
        <v>12870</v>
      </c>
    </row>
    <row r="4451" spans="1:3" x14ac:dyDescent="0.25">
      <c r="A4451">
        <v>32320395</v>
      </c>
      <c r="B4451" t="s">
        <v>3581</v>
      </c>
      <c r="C4451">
        <v>13635</v>
      </c>
    </row>
    <row r="4452" spans="1:3" x14ac:dyDescent="0.25">
      <c r="A4452">
        <v>32320400</v>
      </c>
      <c r="B4452" t="s">
        <v>3582</v>
      </c>
      <c r="C4452">
        <v>15300</v>
      </c>
    </row>
    <row r="4453" spans="1:3" x14ac:dyDescent="0.25">
      <c r="A4453">
        <v>32320405</v>
      </c>
      <c r="B4453" t="s">
        <v>3583</v>
      </c>
      <c r="C4453">
        <v>16020</v>
      </c>
    </row>
    <row r="4454" spans="1:3" x14ac:dyDescent="0.25">
      <c r="A4454">
        <v>32320410</v>
      </c>
      <c r="B4454" t="s">
        <v>3584</v>
      </c>
      <c r="C4454">
        <v>17730</v>
      </c>
    </row>
    <row r="4455" spans="1:3" x14ac:dyDescent="0.25">
      <c r="A4455">
        <v>32320415</v>
      </c>
      <c r="B4455" t="s">
        <v>3585</v>
      </c>
      <c r="C4455">
        <v>18450</v>
      </c>
    </row>
    <row r="4456" spans="1:3" x14ac:dyDescent="0.25">
      <c r="A4456">
        <v>32320420</v>
      </c>
      <c r="B4456" t="s">
        <v>3586</v>
      </c>
      <c r="C4456">
        <v>6390</v>
      </c>
    </row>
    <row r="4457" spans="1:3" x14ac:dyDescent="0.25">
      <c r="A4457">
        <v>32320425</v>
      </c>
      <c r="B4457" t="s">
        <v>3587</v>
      </c>
      <c r="C4457">
        <v>7155</v>
      </c>
    </row>
    <row r="4458" spans="1:3" x14ac:dyDescent="0.25">
      <c r="A4458">
        <v>32320430</v>
      </c>
      <c r="B4458" t="s">
        <v>3588</v>
      </c>
      <c r="C4458">
        <v>8775</v>
      </c>
    </row>
    <row r="4459" spans="1:3" x14ac:dyDescent="0.25">
      <c r="A4459">
        <v>32320435</v>
      </c>
      <c r="B4459" t="s">
        <v>3589</v>
      </c>
      <c r="C4459">
        <v>9540</v>
      </c>
    </row>
    <row r="4460" spans="1:3" x14ac:dyDescent="0.25">
      <c r="A4460">
        <v>32320440</v>
      </c>
      <c r="B4460" t="s">
        <v>3590</v>
      </c>
      <c r="C4460">
        <v>11205</v>
      </c>
    </row>
    <row r="4461" spans="1:3" x14ac:dyDescent="0.25">
      <c r="A4461">
        <v>32320445</v>
      </c>
      <c r="B4461" t="s">
        <v>3591</v>
      </c>
      <c r="C4461">
        <v>11970</v>
      </c>
    </row>
    <row r="4462" spans="1:3" x14ac:dyDescent="0.25">
      <c r="A4462">
        <v>32320450</v>
      </c>
      <c r="B4462" t="s">
        <v>3592</v>
      </c>
      <c r="C4462">
        <v>13680</v>
      </c>
    </row>
    <row r="4463" spans="1:3" x14ac:dyDescent="0.25">
      <c r="A4463">
        <v>32320455</v>
      </c>
      <c r="B4463" t="s">
        <v>3593</v>
      </c>
      <c r="C4463">
        <v>14490</v>
      </c>
    </row>
    <row r="4464" spans="1:3" x14ac:dyDescent="0.25">
      <c r="A4464">
        <v>32320460</v>
      </c>
      <c r="B4464" t="s">
        <v>3594</v>
      </c>
      <c r="C4464">
        <v>16200</v>
      </c>
    </row>
    <row r="4465" spans="1:3" x14ac:dyDescent="0.25">
      <c r="A4465">
        <v>32320465</v>
      </c>
      <c r="B4465" t="s">
        <v>3595</v>
      </c>
      <c r="C4465">
        <v>17010</v>
      </c>
    </row>
    <row r="4466" spans="1:3" x14ac:dyDescent="0.25">
      <c r="A4466">
        <v>32320470</v>
      </c>
      <c r="B4466" t="s">
        <v>3596</v>
      </c>
      <c r="C4466">
        <v>18810</v>
      </c>
    </row>
    <row r="4467" spans="1:3" x14ac:dyDescent="0.25">
      <c r="A4467">
        <v>32320475</v>
      </c>
      <c r="B4467" t="s">
        <v>3597</v>
      </c>
      <c r="C4467">
        <v>19575</v>
      </c>
    </row>
    <row r="4468" spans="1:3" x14ac:dyDescent="0.25">
      <c r="A4468">
        <v>32329999</v>
      </c>
      <c r="B4468" t="s">
        <v>3598</v>
      </c>
      <c r="C4468">
        <v>0</v>
      </c>
    </row>
    <row r="4469" spans="1:3" x14ac:dyDescent="0.25">
      <c r="A4469">
        <v>32330000</v>
      </c>
      <c r="B4469" t="s">
        <v>3599</v>
      </c>
      <c r="C4469">
        <v>4500</v>
      </c>
    </row>
    <row r="4470" spans="1:3" x14ac:dyDescent="0.25">
      <c r="A4470">
        <v>32330005</v>
      </c>
      <c r="B4470" t="s">
        <v>3600</v>
      </c>
      <c r="C4470">
        <v>5040</v>
      </c>
    </row>
    <row r="4471" spans="1:3" x14ac:dyDescent="0.25">
      <c r="A4471">
        <v>32330010</v>
      </c>
      <c r="B4471" t="s">
        <v>3601</v>
      </c>
      <c r="C4471">
        <v>6120</v>
      </c>
    </row>
    <row r="4472" spans="1:3" x14ac:dyDescent="0.25">
      <c r="A4472">
        <v>32330015</v>
      </c>
      <c r="B4472" t="s">
        <v>3602</v>
      </c>
      <c r="C4472">
        <v>6615</v>
      </c>
    </row>
    <row r="4473" spans="1:3" x14ac:dyDescent="0.25">
      <c r="A4473">
        <v>32330020</v>
      </c>
      <c r="B4473" t="s">
        <v>3603</v>
      </c>
      <c r="C4473">
        <v>7740</v>
      </c>
    </row>
    <row r="4474" spans="1:3" x14ac:dyDescent="0.25">
      <c r="A4474">
        <v>32330025</v>
      </c>
      <c r="B4474" t="s">
        <v>3604</v>
      </c>
      <c r="C4474">
        <v>8280</v>
      </c>
    </row>
    <row r="4475" spans="1:3" x14ac:dyDescent="0.25">
      <c r="A4475">
        <v>32330030</v>
      </c>
      <c r="B4475" t="s">
        <v>3605</v>
      </c>
      <c r="C4475">
        <v>9450</v>
      </c>
    </row>
    <row r="4476" spans="1:3" x14ac:dyDescent="0.25">
      <c r="A4476">
        <v>32330035</v>
      </c>
      <c r="B4476" t="s">
        <v>3606</v>
      </c>
      <c r="C4476">
        <v>9990</v>
      </c>
    </row>
    <row r="4477" spans="1:3" x14ac:dyDescent="0.25">
      <c r="A4477">
        <v>32330040</v>
      </c>
      <c r="B4477" t="s">
        <v>3607</v>
      </c>
      <c r="C4477">
        <v>11160</v>
      </c>
    </row>
    <row r="4478" spans="1:3" x14ac:dyDescent="0.25">
      <c r="A4478">
        <v>32330045</v>
      </c>
      <c r="B4478" t="s">
        <v>3608</v>
      </c>
      <c r="C4478">
        <v>11700</v>
      </c>
    </row>
    <row r="4479" spans="1:3" x14ac:dyDescent="0.25">
      <c r="A4479">
        <v>32330050</v>
      </c>
      <c r="B4479" t="s">
        <v>3609</v>
      </c>
      <c r="C4479">
        <v>4635</v>
      </c>
    </row>
    <row r="4480" spans="1:3" x14ac:dyDescent="0.25">
      <c r="A4480">
        <v>32330055</v>
      </c>
      <c r="B4480" t="s">
        <v>3610</v>
      </c>
      <c r="C4480">
        <v>5175</v>
      </c>
    </row>
    <row r="4481" spans="1:3" x14ac:dyDescent="0.25">
      <c r="A4481">
        <v>32330060</v>
      </c>
      <c r="B4481" t="s">
        <v>3611</v>
      </c>
      <c r="C4481">
        <v>6300</v>
      </c>
    </row>
    <row r="4482" spans="1:3" x14ac:dyDescent="0.25">
      <c r="A4482">
        <v>32330065</v>
      </c>
      <c r="B4482" t="s">
        <v>3612</v>
      </c>
      <c r="C4482">
        <v>6795</v>
      </c>
    </row>
    <row r="4483" spans="1:3" x14ac:dyDescent="0.25">
      <c r="A4483">
        <v>32330070</v>
      </c>
      <c r="B4483" t="s">
        <v>3613</v>
      </c>
      <c r="C4483">
        <v>7965</v>
      </c>
    </row>
    <row r="4484" spans="1:3" x14ac:dyDescent="0.25">
      <c r="A4484">
        <v>32330075</v>
      </c>
      <c r="B4484" t="s">
        <v>3614</v>
      </c>
      <c r="C4484">
        <v>8550</v>
      </c>
    </row>
    <row r="4485" spans="1:3" x14ac:dyDescent="0.25">
      <c r="A4485">
        <v>32330080</v>
      </c>
      <c r="B4485" t="s">
        <v>3615</v>
      </c>
      <c r="C4485">
        <v>9720</v>
      </c>
    </row>
    <row r="4486" spans="1:3" x14ac:dyDescent="0.25">
      <c r="A4486">
        <v>32330085</v>
      </c>
      <c r="B4486" t="s">
        <v>3616</v>
      </c>
      <c r="C4486">
        <v>10260</v>
      </c>
    </row>
    <row r="4487" spans="1:3" x14ac:dyDescent="0.25">
      <c r="A4487">
        <v>32330090</v>
      </c>
      <c r="B4487" t="s">
        <v>3617</v>
      </c>
      <c r="C4487">
        <v>11475</v>
      </c>
    </row>
    <row r="4488" spans="1:3" x14ac:dyDescent="0.25">
      <c r="A4488">
        <v>32330095</v>
      </c>
      <c r="B4488" t="s">
        <v>3618</v>
      </c>
      <c r="C4488">
        <v>12060</v>
      </c>
    </row>
    <row r="4489" spans="1:3" x14ac:dyDescent="0.25">
      <c r="A4489">
        <v>32330100</v>
      </c>
      <c r="B4489" t="s">
        <v>3619</v>
      </c>
      <c r="C4489">
        <v>4995</v>
      </c>
    </row>
    <row r="4490" spans="1:3" x14ac:dyDescent="0.25">
      <c r="A4490">
        <v>32330105</v>
      </c>
      <c r="B4490" t="s">
        <v>3620</v>
      </c>
      <c r="C4490">
        <v>5535</v>
      </c>
    </row>
    <row r="4491" spans="1:3" x14ac:dyDescent="0.25">
      <c r="A4491">
        <v>32330110</v>
      </c>
      <c r="B4491" t="s">
        <v>3621</v>
      </c>
      <c r="C4491">
        <v>6750</v>
      </c>
    </row>
    <row r="4492" spans="1:3" x14ac:dyDescent="0.25">
      <c r="A4492">
        <v>32330115</v>
      </c>
      <c r="B4492" t="s">
        <v>3622</v>
      </c>
      <c r="C4492">
        <v>7335</v>
      </c>
    </row>
    <row r="4493" spans="1:3" x14ac:dyDescent="0.25">
      <c r="A4493">
        <v>32330120</v>
      </c>
      <c r="B4493" t="s">
        <v>3623</v>
      </c>
      <c r="C4493">
        <v>8595</v>
      </c>
    </row>
    <row r="4494" spans="1:3" x14ac:dyDescent="0.25">
      <c r="A4494">
        <v>32330125</v>
      </c>
      <c r="B4494" t="s">
        <v>3624</v>
      </c>
      <c r="C4494">
        <v>9135</v>
      </c>
    </row>
    <row r="4495" spans="1:3" x14ac:dyDescent="0.25">
      <c r="A4495">
        <v>32330130</v>
      </c>
      <c r="B4495" t="s">
        <v>3625</v>
      </c>
      <c r="C4495">
        <v>10440</v>
      </c>
    </row>
    <row r="4496" spans="1:3" x14ac:dyDescent="0.25">
      <c r="A4496">
        <v>32330135</v>
      </c>
      <c r="B4496" t="s">
        <v>3626</v>
      </c>
      <c r="C4496">
        <v>11070</v>
      </c>
    </row>
    <row r="4497" spans="1:3" x14ac:dyDescent="0.25">
      <c r="A4497">
        <v>32330140</v>
      </c>
      <c r="B4497" t="s">
        <v>3627</v>
      </c>
      <c r="C4497">
        <v>12375</v>
      </c>
    </row>
    <row r="4498" spans="1:3" x14ac:dyDescent="0.25">
      <c r="A4498">
        <v>32330145</v>
      </c>
      <c r="B4498" t="s">
        <v>3628</v>
      </c>
      <c r="C4498">
        <v>13005</v>
      </c>
    </row>
    <row r="4499" spans="1:3" x14ac:dyDescent="0.25">
      <c r="A4499">
        <v>32330150</v>
      </c>
      <c r="B4499" t="s">
        <v>3629</v>
      </c>
      <c r="C4499">
        <v>14355</v>
      </c>
    </row>
    <row r="4500" spans="1:3" x14ac:dyDescent="0.25">
      <c r="A4500">
        <v>32330155</v>
      </c>
      <c r="B4500" t="s">
        <v>3630</v>
      </c>
      <c r="C4500">
        <v>14940</v>
      </c>
    </row>
    <row r="4501" spans="1:3" x14ac:dyDescent="0.25">
      <c r="A4501">
        <v>32330160</v>
      </c>
      <c r="B4501" t="s">
        <v>3631</v>
      </c>
      <c r="C4501">
        <v>5130</v>
      </c>
    </row>
    <row r="4502" spans="1:3" x14ac:dyDescent="0.25">
      <c r="A4502">
        <v>32330165</v>
      </c>
      <c r="B4502" t="s">
        <v>3632</v>
      </c>
      <c r="C4502">
        <v>5670</v>
      </c>
    </row>
    <row r="4503" spans="1:3" x14ac:dyDescent="0.25">
      <c r="A4503">
        <v>32330170</v>
      </c>
      <c r="B4503" t="s">
        <v>3633</v>
      </c>
      <c r="C4503">
        <v>6930</v>
      </c>
    </row>
    <row r="4504" spans="1:3" x14ac:dyDescent="0.25">
      <c r="A4504">
        <v>32330175</v>
      </c>
      <c r="B4504" t="s">
        <v>3634</v>
      </c>
      <c r="C4504">
        <v>7515</v>
      </c>
    </row>
    <row r="4505" spans="1:3" x14ac:dyDescent="0.25">
      <c r="A4505">
        <v>32330180</v>
      </c>
      <c r="B4505" t="s">
        <v>3635</v>
      </c>
      <c r="C4505">
        <v>8820</v>
      </c>
    </row>
    <row r="4506" spans="1:3" x14ac:dyDescent="0.25">
      <c r="A4506">
        <v>32330185</v>
      </c>
      <c r="B4506" t="s">
        <v>3636</v>
      </c>
      <c r="C4506">
        <v>9450</v>
      </c>
    </row>
    <row r="4507" spans="1:3" x14ac:dyDescent="0.25">
      <c r="A4507">
        <v>32330190</v>
      </c>
      <c r="B4507" t="s">
        <v>3637</v>
      </c>
      <c r="C4507">
        <v>10755</v>
      </c>
    </row>
    <row r="4508" spans="1:3" x14ac:dyDescent="0.25">
      <c r="A4508">
        <v>32330195</v>
      </c>
      <c r="B4508" t="s">
        <v>3638</v>
      </c>
      <c r="C4508">
        <v>11340</v>
      </c>
    </row>
    <row r="4509" spans="1:3" x14ac:dyDescent="0.25">
      <c r="A4509">
        <v>32330200</v>
      </c>
      <c r="B4509" t="s">
        <v>3639</v>
      </c>
      <c r="C4509">
        <v>12690</v>
      </c>
    </row>
    <row r="4510" spans="1:3" x14ac:dyDescent="0.25">
      <c r="A4510">
        <v>32330205</v>
      </c>
      <c r="B4510" t="s">
        <v>3640</v>
      </c>
      <c r="C4510">
        <v>13320</v>
      </c>
    </row>
    <row r="4511" spans="1:3" x14ac:dyDescent="0.25">
      <c r="A4511">
        <v>32330210</v>
      </c>
      <c r="B4511" t="s">
        <v>3641</v>
      </c>
      <c r="C4511">
        <v>14715</v>
      </c>
    </row>
    <row r="4512" spans="1:3" x14ac:dyDescent="0.25">
      <c r="A4512">
        <v>32330215</v>
      </c>
      <c r="B4512" t="s">
        <v>3642</v>
      </c>
      <c r="C4512">
        <v>15390</v>
      </c>
    </row>
    <row r="4513" spans="1:3" x14ac:dyDescent="0.25">
      <c r="A4513">
        <v>32330220</v>
      </c>
      <c r="B4513" t="s">
        <v>3643</v>
      </c>
      <c r="C4513">
        <v>5265</v>
      </c>
    </row>
    <row r="4514" spans="1:3" x14ac:dyDescent="0.25">
      <c r="A4514">
        <v>32330225</v>
      </c>
      <c r="B4514" t="s">
        <v>3644</v>
      </c>
      <c r="C4514">
        <v>5805</v>
      </c>
    </row>
    <row r="4515" spans="1:3" x14ac:dyDescent="0.25">
      <c r="A4515">
        <v>32330230</v>
      </c>
      <c r="B4515" t="s">
        <v>3645</v>
      </c>
      <c r="C4515">
        <v>7155</v>
      </c>
    </row>
    <row r="4516" spans="1:3" x14ac:dyDescent="0.25">
      <c r="A4516">
        <v>32330235</v>
      </c>
      <c r="B4516" t="s">
        <v>3646</v>
      </c>
      <c r="C4516">
        <v>7740</v>
      </c>
    </row>
    <row r="4517" spans="1:3" x14ac:dyDescent="0.25">
      <c r="A4517">
        <v>32330240</v>
      </c>
      <c r="B4517" t="s">
        <v>3647</v>
      </c>
      <c r="C4517">
        <v>9045</v>
      </c>
    </row>
    <row r="4518" spans="1:3" x14ac:dyDescent="0.25">
      <c r="A4518">
        <v>32330245</v>
      </c>
      <c r="B4518" t="s">
        <v>3648</v>
      </c>
      <c r="C4518">
        <v>9675</v>
      </c>
    </row>
    <row r="4519" spans="1:3" x14ac:dyDescent="0.25">
      <c r="A4519">
        <v>32330250</v>
      </c>
      <c r="B4519" t="s">
        <v>3649</v>
      </c>
      <c r="C4519">
        <v>11025</v>
      </c>
    </row>
    <row r="4520" spans="1:3" x14ac:dyDescent="0.25">
      <c r="A4520">
        <v>32330255</v>
      </c>
      <c r="B4520" t="s">
        <v>3650</v>
      </c>
      <c r="C4520">
        <v>11610</v>
      </c>
    </row>
    <row r="4521" spans="1:3" x14ac:dyDescent="0.25">
      <c r="A4521">
        <v>32330260</v>
      </c>
      <c r="B4521" t="s">
        <v>3651</v>
      </c>
      <c r="C4521">
        <v>13050</v>
      </c>
    </row>
    <row r="4522" spans="1:3" x14ac:dyDescent="0.25">
      <c r="A4522">
        <v>32330265</v>
      </c>
      <c r="B4522" t="s">
        <v>3652</v>
      </c>
      <c r="C4522">
        <v>13680</v>
      </c>
    </row>
    <row r="4523" spans="1:3" x14ac:dyDescent="0.25">
      <c r="A4523">
        <v>32330270</v>
      </c>
      <c r="B4523" t="s">
        <v>3653</v>
      </c>
      <c r="C4523">
        <v>15075</v>
      </c>
    </row>
    <row r="4524" spans="1:3" x14ac:dyDescent="0.25">
      <c r="A4524">
        <v>32330275</v>
      </c>
      <c r="B4524" t="s">
        <v>3654</v>
      </c>
      <c r="C4524">
        <v>15750</v>
      </c>
    </row>
    <row r="4525" spans="1:3" x14ac:dyDescent="0.25">
      <c r="A4525">
        <v>32330280</v>
      </c>
      <c r="B4525" t="s">
        <v>3655</v>
      </c>
      <c r="C4525">
        <v>5400</v>
      </c>
    </row>
    <row r="4526" spans="1:3" x14ac:dyDescent="0.25">
      <c r="A4526">
        <v>32330285</v>
      </c>
      <c r="B4526" t="s">
        <v>3656</v>
      </c>
      <c r="C4526">
        <v>6030</v>
      </c>
    </row>
    <row r="4527" spans="1:3" x14ac:dyDescent="0.25">
      <c r="A4527">
        <v>32330290</v>
      </c>
      <c r="B4527" t="s">
        <v>3657</v>
      </c>
      <c r="C4527">
        <v>7335</v>
      </c>
    </row>
    <row r="4528" spans="1:3" x14ac:dyDescent="0.25">
      <c r="A4528">
        <v>32330295</v>
      </c>
      <c r="B4528" t="s">
        <v>3658</v>
      </c>
      <c r="C4528">
        <v>7920</v>
      </c>
    </row>
    <row r="4529" spans="1:3" x14ac:dyDescent="0.25">
      <c r="A4529">
        <v>32330300</v>
      </c>
      <c r="B4529" t="s">
        <v>3659</v>
      </c>
      <c r="C4529">
        <v>9270</v>
      </c>
    </row>
    <row r="4530" spans="1:3" x14ac:dyDescent="0.25">
      <c r="A4530">
        <v>32330305</v>
      </c>
      <c r="B4530" t="s">
        <v>3660</v>
      </c>
      <c r="C4530">
        <v>9900</v>
      </c>
    </row>
    <row r="4531" spans="1:3" x14ac:dyDescent="0.25">
      <c r="A4531">
        <v>32330310</v>
      </c>
      <c r="B4531" t="s">
        <v>3661</v>
      </c>
      <c r="C4531">
        <v>11295</v>
      </c>
    </row>
    <row r="4532" spans="1:3" x14ac:dyDescent="0.25">
      <c r="A4532">
        <v>32330315</v>
      </c>
      <c r="B4532" t="s">
        <v>3662</v>
      </c>
      <c r="C4532">
        <v>11970</v>
      </c>
    </row>
    <row r="4533" spans="1:3" x14ac:dyDescent="0.25">
      <c r="A4533">
        <v>32330320</v>
      </c>
      <c r="B4533" t="s">
        <v>3663</v>
      </c>
      <c r="C4533">
        <v>13365</v>
      </c>
    </row>
    <row r="4534" spans="1:3" x14ac:dyDescent="0.25">
      <c r="A4534">
        <v>32330325</v>
      </c>
      <c r="B4534" t="s">
        <v>3664</v>
      </c>
      <c r="C4534">
        <v>13995</v>
      </c>
    </row>
    <row r="4535" spans="1:3" x14ac:dyDescent="0.25">
      <c r="A4535">
        <v>32330330</v>
      </c>
      <c r="B4535" t="s">
        <v>3665</v>
      </c>
      <c r="C4535">
        <v>15480</v>
      </c>
    </row>
    <row r="4536" spans="1:3" x14ac:dyDescent="0.25">
      <c r="A4536">
        <v>32330335</v>
      </c>
      <c r="B4536" t="s">
        <v>3666</v>
      </c>
      <c r="C4536">
        <v>16110</v>
      </c>
    </row>
    <row r="4537" spans="1:3" x14ac:dyDescent="0.25">
      <c r="A4537">
        <v>32330340</v>
      </c>
      <c r="B4537" t="s">
        <v>3667</v>
      </c>
      <c r="C4537">
        <v>5535</v>
      </c>
    </row>
    <row r="4538" spans="1:3" x14ac:dyDescent="0.25">
      <c r="A4538">
        <v>32330345</v>
      </c>
      <c r="B4538" t="s">
        <v>3668</v>
      </c>
      <c r="C4538">
        <v>6165</v>
      </c>
    </row>
    <row r="4539" spans="1:3" x14ac:dyDescent="0.25">
      <c r="A4539">
        <v>32330350</v>
      </c>
      <c r="B4539" t="s">
        <v>3669</v>
      </c>
      <c r="C4539">
        <v>7515</v>
      </c>
    </row>
    <row r="4540" spans="1:3" x14ac:dyDescent="0.25">
      <c r="A4540">
        <v>32330355</v>
      </c>
      <c r="B4540" t="s">
        <v>3670</v>
      </c>
      <c r="C4540">
        <v>8100</v>
      </c>
    </row>
    <row r="4541" spans="1:3" x14ac:dyDescent="0.25">
      <c r="A4541">
        <v>32330360</v>
      </c>
      <c r="B4541" t="s">
        <v>3671</v>
      </c>
      <c r="C4541">
        <v>9540</v>
      </c>
    </row>
    <row r="4542" spans="1:3" x14ac:dyDescent="0.25">
      <c r="A4542">
        <v>32330365</v>
      </c>
      <c r="B4542" t="s">
        <v>3672</v>
      </c>
      <c r="C4542">
        <v>10170</v>
      </c>
    </row>
    <row r="4543" spans="1:3" x14ac:dyDescent="0.25">
      <c r="A4543">
        <v>32330370</v>
      </c>
      <c r="B4543" t="s">
        <v>3673</v>
      </c>
      <c r="C4543">
        <v>11565</v>
      </c>
    </row>
    <row r="4544" spans="1:3" x14ac:dyDescent="0.25">
      <c r="A4544">
        <v>32330375</v>
      </c>
      <c r="B4544" t="s">
        <v>3674</v>
      </c>
      <c r="C4544">
        <v>12240</v>
      </c>
    </row>
    <row r="4545" spans="1:3" x14ac:dyDescent="0.25">
      <c r="A4545">
        <v>32330380</v>
      </c>
      <c r="B4545" t="s">
        <v>3675</v>
      </c>
      <c r="C4545">
        <v>13680</v>
      </c>
    </row>
    <row r="4546" spans="1:3" x14ac:dyDescent="0.25">
      <c r="A4546">
        <v>32330385</v>
      </c>
      <c r="B4546" t="s">
        <v>3676</v>
      </c>
      <c r="C4546">
        <v>14355</v>
      </c>
    </row>
    <row r="4547" spans="1:3" x14ac:dyDescent="0.25">
      <c r="A4547">
        <v>32330390</v>
      </c>
      <c r="B4547" t="s">
        <v>3677</v>
      </c>
      <c r="C4547">
        <v>15840</v>
      </c>
    </row>
    <row r="4548" spans="1:3" x14ac:dyDescent="0.25">
      <c r="A4548">
        <v>32330395</v>
      </c>
      <c r="B4548" t="s">
        <v>3678</v>
      </c>
      <c r="C4548">
        <v>16560</v>
      </c>
    </row>
    <row r="4549" spans="1:3" x14ac:dyDescent="0.25">
      <c r="A4549">
        <v>32330400</v>
      </c>
      <c r="B4549" t="s">
        <v>3679</v>
      </c>
      <c r="C4549">
        <v>5670</v>
      </c>
    </row>
    <row r="4550" spans="1:3" x14ac:dyDescent="0.25">
      <c r="A4550">
        <v>32330405</v>
      </c>
      <c r="B4550" t="s">
        <v>3680</v>
      </c>
      <c r="C4550">
        <v>6300</v>
      </c>
    </row>
    <row r="4551" spans="1:3" x14ac:dyDescent="0.25">
      <c r="A4551">
        <v>32330410</v>
      </c>
      <c r="B4551" t="s">
        <v>3681</v>
      </c>
      <c r="C4551">
        <v>7695</v>
      </c>
    </row>
    <row r="4552" spans="1:3" x14ac:dyDescent="0.25">
      <c r="A4552">
        <v>32330415</v>
      </c>
      <c r="B4552" t="s">
        <v>3682</v>
      </c>
      <c r="C4552">
        <v>8370</v>
      </c>
    </row>
    <row r="4553" spans="1:3" x14ac:dyDescent="0.25">
      <c r="A4553">
        <v>32330420</v>
      </c>
      <c r="B4553" t="s">
        <v>3683</v>
      </c>
      <c r="C4553">
        <v>9765</v>
      </c>
    </row>
    <row r="4554" spans="1:3" x14ac:dyDescent="0.25">
      <c r="A4554">
        <v>32330425</v>
      </c>
      <c r="B4554" t="s">
        <v>3684</v>
      </c>
      <c r="C4554">
        <v>10395</v>
      </c>
    </row>
    <row r="4555" spans="1:3" x14ac:dyDescent="0.25">
      <c r="A4555">
        <v>32330430</v>
      </c>
      <c r="B4555" t="s">
        <v>3685</v>
      </c>
      <c r="C4555">
        <v>11880</v>
      </c>
    </row>
    <row r="4556" spans="1:3" x14ac:dyDescent="0.25">
      <c r="A4556">
        <v>32330435</v>
      </c>
      <c r="B4556" t="s">
        <v>3686</v>
      </c>
      <c r="C4556">
        <v>12510</v>
      </c>
    </row>
    <row r="4557" spans="1:3" x14ac:dyDescent="0.25">
      <c r="A4557">
        <v>32330440</v>
      </c>
      <c r="B4557" t="s">
        <v>3687</v>
      </c>
      <c r="C4557">
        <v>13995</v>
      </c>
    </row>
    <row r="4558" spans="1:3" x14ac:dyDescent="0.25">
      <c r="A4558">
        <v>32330445</v>
      </c>
      <c r="B4558" t="s">
        <v>3688</v>
      </c>
      <c r="C4558">
        <v>14715</v>
      </c>
    </row>
    <row r="4559" spans="1:3" x14ac:dyDescent="0.25">
      <c r="A4559">
        <v>32330450</v>
      </c>
      <c r="B4559" t="s">
        <v>3689</v>
      </c>
      <c r="C4559">
        <v>16200</v>
      </c>
    </row>
    <row r="4560" spans="1:3" x14ac:dyDescent="0.25">
      <c r="A4560">
        <v>32330455</v>
      </c>
      <c r="B4560" t="s">
        <v>3690</v>
      </c>
      <c r="C4560">
        <v>16920</v>
      </c>
    </row>
    <row r="4561" spans="1:3" x14ac:dyDescent="0.25">
      <c r="A4561">
        <v>32330460</v>
      </c>
      <c r="B4561" t="s">
        <v>3691</v>
      </c>
      <c r="C4561">
        <v>5760</v>
      </c>
    </row>
    <row r="4562" spans="1:3" x14ac:dyDescent="0.25">
      <c r="A4562">
        <v>32330465</v>
      </c>
      <c r="B4562" t="s">
        <v>3692</v>
      </c>
      <c r="C4562">
        <v>6435</v>
      </c>
    </row>
    <row r="4563" spans="1:3" x14ac:dyDescent="0.25">
      <c r="A4563">
        <v>32330470</v>
      </c>
      <c r="B4563" t="s">
        <v>3693</v>
      </c>
      <c r="C4563">
        <v>7830</v>
      </c>
    </row>
    <row r="4564" spans="1:3" x14ac:dyDescent="0.25">
      <c r="A4564">
        <v>32330475</v>
      </c>
      <c r="B4564" t="s">
        <v>3694</v>
      </c>
      <c r="C4564">
        <v>8505</v>
      </c>
    </row>
    <row r="4565" spans="1:3" x14ac:dyDescent="0.25">
      <c r="A4565">
        <v>32330480</v>
      </c>
      <c r="B4565" t="s">
        <v>3695</v>
      </c>
      <c r="C4565">
        <v>9945</v>
      </c>
    </row>
    <row r="4566" spans="1:3" x14ac:dyDescent="0.25">
      <c r="A4566">
        <v>32330485</v>
      </c>
      <c r="B4566" t="s">
        <v>3696</v>
      </c>
      <c r="C4566">
        <v>10620</v>
      </c>
    </row>
    <row r="4567" spans="1:3" x14ac:dyDescent="0.25">
      <c r="A4567">
        <v>32330490</v>
      </c>
      <c r="B4567" t="s">
        <v>3697</v>
      </c>
      <c r="C4567">
        <v>12105</v>
      </c>
    </row>
    <row r="4568" spans="1:3" x14ac:dyDescent="0.25">
      <c r="A4568">
        <v>32330495</v>
      </c>
      <c r="B4568" t="s">
        <v>3698</v>
      </c>
      <c r="C4568">
        <v>12780</v>
      </c>
    </row>
    <row r="4569" spans="1:3" x14ac:dyDescent="0.25">
      <c r="A4569">
        <v>32330500</v>
      </c>
      <c r="B4569" t="s">
        <v>3699</v>
      </c>
      <c r="C4569">
        <v>14310</v>
      </c>
    </row>
    <row r="4570" spans="1:3" x14ac:dyDescent="0.25">
      <c r="A4570">
        <v>32330505</v>
      </c>
      <c r="B4570" t="s">
        <v>3700</v>
      </c>
      <c r="C4570">
        <v>14985</v>
      </c>
    </row>
    <row r="4571" spans="1:3" x14ac:dyDescent="0.25">
      <c r="A4571">
        <v>32330510</v>
      </c>
      <c r="B4571" t="s">
        <v>3701</v>
      </c>
      <c r="C4571">
        <v>16560</v>
      </c>
    </row>
    <row r="4572" spans="1:3" x14ac:dyDescent="0.25">
      <c r="A4572">
        <v>32330515</v>
      </c>
      <c r="B4572" t="s">
        <v>3702</v>
      </c>
      <c r="C4572">
        <v>17235</v>
      </c>
    </row>
    <row r="4573" spans="1:3" x14ac:dyDescent="0.25">
      <c r="A4573">
        <v>32339999</v>
      </c>
      <c r="B4573" t="s">
        <v>3703</v>
      </c>
      <c r="C4573">
        <v>0</v>
      </c>
    </row>
    <row r="4574" spans="1:3" x14ac:dyDescent="0.25">
      <c r="A4574">
        <v>32350000</v>
      </c>
      <c r="B4574" t="s">
        <v>3704</v>
      </c>
      <c r="C4574">
        <v>4275</v>
      </c>
    </row>
    <row r="4575" spans="1:3" x14ac:dyDescent="0.25">
      <c r="A4575">
        <v>32350005</v>
      </c>
      <c r="B4575" t="s">
        <v>3705</v>
      </c>
      <c r="C4575">
        <v>4770</v>
      </c>
    </row>
    <row r="4576" spans="1:3" x14ac:dyDescent="0.25">
      <c r="A4576">
        <v>32350010</v>
      </c>
      <c r="B4576" t="s">
        <v>3706</v>
      </c>
      <c r="C4576">
        <v>5805</v>
      </c>
    </row>
    <row r="4577" spans="1:3" x14ac:dyDescent="0.25">
      <c r="A4577">
        <v>32350015</v>
      </c>
      <c r="B4577" t="s">
        <v>3707</v>
      </c>
      <c r="C4577">
        <v>6345</v>
      </c>
    </row>
    <row r="4578" spans="1:3" x14ac:dyDescent="0.25">
      <c r="A4578">
        <v>32350020</v>
      </c>
      <c r="B4578" t="s">
        <v>3708</v>
      </c>
      <c r="C4578">
        <v>7425</v>
      </c>
    </row>
    <row r="4579" spans="1:3" x14ac:dyDescent="0.25">
      <c r="A4579">
        <v>32350025</v>
      </c>
      <c r="B4579" t="s">
        <v>3709</v>
      </c>
      <c r="C4579">
        <v>7920</v>
      </c>
    </row>
    <row r="4580" spans="1:3" x14ac:dyDescent="0.25">
      <c r="A4580">
        <v>32350030</v>
      </c>
      <c r="B4580" t="s">
        <v>3710</v>
      </c>
      <c r="C4580">
        <v>9045</v>
      </c>
    </row>
    <row r="4581" spans="1:3" x14ac:dyDescent="0.25">
      <c r="A4581">
        <v>32350035</v>
      </c>
      <c r="B4581" t="s">
        <v>3711</v>
      </c>
      <c r="C4581">
        <v>10755</v>
      </c>
    </row>
    <row r="4582" spans="1:3" x14ac:dyDescent="0.25">
      <c r="A4582">
        <v>32350040</v>
      </c>
      <c r="B4582" t="s">
        <v>3712</v>
      </c>
      <c r="C4582">
        <v>4500</v>
      </c>
    </row>
    <row r="4583" spans="1:3" x14ac:dyDescent="0.25">
      <c r="A4583">
        <v>32350045</v>
      </c>
      <c r="B4583" t="s">
        <v>3713</v>
      </c>
      <c r="C4583">
        <v>5040</v>
      </c>
    </row>
    <row r="4584" spans="1:3" x14ac:dyDescent="0.25">
      <c r="A4584">
        <v>32350050</v>
      </c>
      <c r="B4584" t="s">
        <v>3714</v>
      </c>
      <c r="C4584">
        <v>6165</v>
      </c>
    </row>
    <row r="4585" spans="1:3" x14ac:dyDescent="0.25">
      <c r="A4585">
        <v>32350055</v>
      </c>
      <c r="B4585" t="s">
        <v>3715</v>
      </c>
      <c r="C4585">
        <v>6660</v>
      </c>
    </row>
    <row r="4586" spans="1:3" x14ac:dyDescent="0.25">
      <c r="A4586">
        <v>32350060</v>
      </c>
      <c r="B4586" t="s">
        <v>3716</v>
      </c>
      <c r="C4586">
        <v>7830</v>
      </c>
    </row>
    <row r="4587" spans="1:3" x14ac:dyDescent="0.25">
      <c r="A4587">
        <v>32350065</v>
      </c>
      <c r="B4587" t="s">
        <v>3717</v>
      </c>
      <c r="C4587">
        <v>8415</v>
      </c>
    </row>
    <row r="4588" spans="1:3" x14ac:dyDescent="0.25">
      <c r="A4588">
        <v>32350070</v>
      </c>
      <c r="B4588" t="s">
        <v>3718</v>
      </c>
      <c r="C4588">
        <v>9585</v>
      </c>
    </row>
    <row r="4589" spans="1:3" x14ac:dyDescent="0.25">
      <c r="A4589">
        <v>32350075</v>
      </c>
      <c r="B4589" t="s">
        <v>3719</v>
      </c>
      <c r="C4589">
        <v>11340</v>
      </c>
    </row>
    <row r="4590" spans="1:3" x14ac:dyDescent="0.25">
      <c r="A4590">
        <v>32350080</v>
      </c>
      <c r="B4590" t="s">
        <v>3720</v>
      </c>
      <c r="C4590">
        <v>4770</v>
      </c>
    </row>
    <row r="4591" spans="1:3" x14ac:dyDescent="0.25">
      <c r="A4591">
        <v>32350085</v>
      </c>
      <c r="B4591" t="s">
        <v>3721</v>
      </c>
      <c r="C4591">
        <v>5310</v>
      </c>
    </row>
    <row r="4592" spans="1:3" x14ac:dyDescent="0.25">
      <c r="A4592">
        <v>32350090</v>
      </c>
      <c r="B4592" t="s">
        <v>3722</v>
      </c>
      <c r="C4592">
        <v>6480</v>
      </c>
    </row>
    <row r="4593" spans="1:3" x14ac:dyDescent="0.25">
      <c r="A4593">
        <v>32350095</v>
      </c>
      <c r="B4593" t="s">
        <v>3723</v>
      </c>
      <c r="C4593">
        <v>7020</v>
      </c>
    </row>
    <row r="4594" spans="1:3" x14ac:dyDescent="0.25">
      <c r="A4594">
        <v>32350100</v>
      </c>
      <c r="B4594" t="s">
        <v>3724</v>
      </c>
      <c r="C4594">
        <v>8280</v>
      </c>
    </row>
    <row r="4595" spans="1:3" x14ac:dyDescent="0.25">
      <c r="A4595">
        <v>32350105</v>
      </c>
      <c r="B4595" t="s">
        <v>3725</v>
      </c>
      <c r="C4595">
        <v>8820</v>
      </c>
    </row>
    <row r="4596" spans="1:3" x14ac:dyDescent="0.25">
      <c r="A4596">
        <v>32350110</v>
      </c>
      <c r="B4596" t="s">
        <v>3726</v>
      </c>
      <c r="C4596">
        <v>10080</v>
      </c>
    </row>
    <row r="4597" spans="1:3" x14ac:dyDescent="0.25">
      <c r="A4597">
        <v>32350115</v>
      </c>
      <c r="B4597" t="s">
        <v>3727</v>
      </c>
      <c r="C4597">
        <v>10665</v>
      </c>
    </row>
    <row r="4598" spans="1:3" x14ac:dyDescent="0.25">
      <c r="A4598">
        <v>32350120</v>
      </c>
      <c r="B4598" t="s">
        <v>3728</v>
      </c>
      <c r="C4598">
        <v>11970</v>
      </c>
    </row>
    <row r="4599" spans="1:3" x14ac:dyDescent="0.25">
      <c r="A4599">
        <v>32350125</v>
      </c>
      <c r="B4599" t="s">
        <v>3729</v>
      </c>
      <c r="C4599">
        <v>12555</v>
      </c>
    </row>
    <row r="4600" spans="1:3" x14ac:dyDescent="0.25">
      <c r="A4600">
        <v>32350130</v>
      </c>
      <c r="B4600" t="s">
        <v>3730</v>
      </c>
      <c r="C4600">
        <v>4995</v>
      </c>
    </row>
    <row r="4601" spans="1:3" x14ac:dyDescent="0.25">
      <c r="A4601">
        <v>32350135</v>
      </c>
      <c r="B4601" t="s">
        <v>3731</v>
      </c>
      <c r="C4601">
        <v>5535</v>
      </c>
    </row>
    <row r="4602" spans="1:3" x14ac:dyDescent="0.25">
      <c r="A4602">
        <v>32350140</v>
      </c>
      <c r="B4602" t="s">
        <v>3732</v>
      </c>
      <c r="C4602">
        <v>6795</v>
      </c>
    </row>
    <row r="4603" spans="1:3" x14ac:dyDescent="0.25">
      <c r="A4603">
        <v>32350145</v>
      </c>
      <c r="B4603" t="s">
        <v>3733</v>
      </c>
      <c r="C4603">
        <v>7380</v>
      </c>
    </row>
    <row r="4604" spans="1:3" x14ac:dyDescent="0.25">
      <c r="A4604">
        <v>32350150</v>
      </c>
      <c r="B4604" t="s">
        <v>3734</v>
      </c>
      <c r="C4604">
        <v>8685</v>
      </c>
    </row>
    <row r="4605" spans="1:3" x14ac:dyDescent="0.25">
      <c r="A4605">
        <v>32350155</v>
      </c>
      <c r="B4605" t="s">
        <v>3735</v>
      </c>
      <c r="C4605">
        <v>9270</v>
      </c>
    </row>
    <row r="4606" spans="1:3" x14ac:dyDescent="0.25">
      <c r="A4606">
        <v>32350160</v>
      </c>
      <c r="B4606" t="s">
        <v>3736</v>
      </c>
      <c r="C4606">
        <v>10620</v>
      </c>
    </row>
    <row r="4607" spans="1:3" x14ac:dyDescent="0.25">
      <c r="A4607">
        <v>32350165</v>
      </c>
      <c r="B4607" t="s">
        <v>3737</v>
      </c>
      <c r="C4607">
        <v>11205</v>
      </c>
    </row>
    <row r="4608" spans="1:3" x14ac:dyDescent="0.25">
      <c r="A4608">
        <v>32350170</v>
      </c>
      <c r="B4608" t="s">
        <v>3738</v>
      </c>
      <c r="C4608">
        <v>12555</v>
      </c>
    </row>
    <row r="4609" spans="1:3" x14ac:dyDescent="0.25">
      <c r="A4609">
        <v>32350175</v>
      </c>
      <c r="B4609" t="s">
        <v>3739</v>
      </c>
      <c r="C4609">
        <v>13185</v>
      </c>
    </row>
    <row r="4610" spans="1:3" x14ac:dyDescent="0.25">
      <c r="A4610">
        <v>32350180</v>
      </c>
      <c r="B4610" t="s">
        <v>3740</v>
      </c>
      <c r="C4610">
        <v>5310</v>
      </c>
    </row>
    <row r="4611" spans="1:3" x14ac:dyDescent="0.25">
      <c r="A4611">
        <v>32350185</v>
      </c>
      <c r="B4611" t="s">
        <v>3741</v>
      </c>
      <c r="C4611">
        <v>5940</v>
      </c>
    </row>
    <row r="4612" spans="1:3" x14ac:dyDescent="0.25">
      <c r="A4612">
        <v>32350190</v>
      </c>
      <c r="B4612" t="s">
        <v>3742</v>
      </c>
      <c r="C4612">
        <v>7290</v>
      </c>
    </row>
    <row r="4613" spans="1:3" x14ac:dyDescent="0.25">
      <c r="A4613">
        <v>32350195</v>
      </c>
      <c r="B4613" t="s">
        <v>3743</v>
      </c>
      <c r="C4613">
        <v>7875</v>
      </c>
    </row>
    <row r="4614" spans="1:3" x14ac:dyDescent="0.25">
      <c r="A4614">
        <v>32350200</v>
      </c>
      <c r="B4614" t="s">
        <v>3744</v>
      </c>
      <c r="C4614">
        <v>9270</v>
      </c>
    </row>
    <row r="4615" spans="1:3" x14ac:dyDescent="0.25">
      <c r="A4615">
        <v>32350205</v>
      </c>
      <c r="B4615" t="s">
        <v>3745</v>
      </c>
      <c r="C4615">
        <v>9945</v>
      </c>
    </row>
    <row r="4616" spans="1:3" x14ac:dyDescent="0.25">
      <c r="A4616">
        <v>32350210</v>
      </c>
      <c r="B4616" t="s">
        <v>3746</v>
      </c>
      <c r="C4616">
        <v>11340</v>
      </c>
    </row>
    <row r="4617" spans="1:3" x14ac:dyDescent="0.25">
      <c r="A4617">
        <v>32350215</v>
      </c>
      <c r="B4617" t="s">
        <v>3747</v>
      </c>
      <c r="C4617">
        <v>12015</v>
      </c>
    </row>
    <row r="4618" spans="1:3" x14ac:dyDescent="0.25">
      <c r="A4618">
        <v>32350220</v>
      </c>
      <c r="B4618" t="s">
        <v>3748</v>
      </c>
      <c r="C4618">
        <v>13455</v>
      </c>
    </row>
    <row r="4619" spans="1:3" x14ac:dyDescent="0.25">
      <c r="A4619">
        <v>32350225</v>
      </c>
      <c r="B4619" t="s">
        <v>3749</v>
      </c>
      <c r="C4619">
        <v>14130</v>
      </c>
    </row>
    <row r="4620" spans="1:3" x14ac:dyDescent="0.25">
      <c r="A4620">
        <v>32350230</v>
      </c>
      <c r="B4620" t="s">
        <v>3750</v>
      </c>
      <c r="C4620">
        <v>15615</v>
      </c>
    </row>
    <row r="4621" spans="1:3" x14ac:dyDescent="0.25">
      <c r="A4621">
        <v>32350235</v>
      </c>
      <c r="B4621" t="s">
        <v>3751</v>
      </c>
      <c r="C4621">
        <v>16290</v>
      </c>
    </row>
    <row r="4622" spans="1:3" x14ac:dyDescent="0.25">
      <c r="A4622">
        <v>32350240</v>
      </c>
      <c r="B4622" t="s">
        <v>3752</v>
      </c>
      <c r="C4622">
        <v>5535</v>
      </c>
    </row>
    <row r="4623" spans="1:3" x14ac:dyDescent="0.25">
      <c r="A4623">
        <v>32350245</v>
      </c>
      <c r="B4623" t="s">
        <v>3753</v>
      </c>
      <c r="C4623">
        <v>6210</v>
      </c>
    </row>
    <row r="4624" spans="1:3" x14ac:dyDescent="0.25">
      <c r="A4624">
        <v>32350250</v>
      </c>
      <c r="B4624" t="s">
        <v>3754</v>
      </c>
      <c r="C4624">
        <v>7605</v>
      </c>
    </row>
    <row r="4625" spans="1:3" x14ac:dyDescent="0.25">
      <c r="A4625">
        <v>32350255</v>
      </c>
      <c r="B4625" t="s">
        <v>3755</v>
      </c>
      <c r="C4625">
        <v>8280</v>
      </c>
    </row>
    <row r="4626" spans="1:3" x14ac:dyDescent="0.25">
      <c r="A4626">
        <v>32350260</v>
      </c>
      <c r="B4626" t="s">
        <v>3756</v>
      </c>
      <c r="C4626">
        <v>9720</v>
      </c>
    </row>
    <row r="4627" spans="1:3" x14ac:dyDescent="0.25">
      <c r="A4627">
        <v>32350265</v>
      </c>
      <c r="B4627" t="s">
        <v>3757</v>
      </c>
      <c r="C4627">
        <v>10350</v>
      </c>
    </row>
    <row r="4628" spans="1:3" x14ac:dyDescent="0.25">
      <c r="A4628">
        <v>32350270</v>
      </c>
      <c r="B4628" t="s">
        <v>3758</v>
      </c>
      <c r="C4628">
        <v>11880</v>
      </c>
    </row>
    <row r="4629" spans="1:3" x14ac:dyDescent="0.25">
      <c r="A4629">
        <v>32350275</v>
      </c>
      <c r="B4629" t="s">
        <v>3759</v>
      </c>
      <c r="C4629">
        <v>12555</v>
      </c>
    </row>
    <row r="4630" spans="1:3" x14ac:dyDescent="0.25">
      <c r="A4630">
        <v>32350280</v>
      </c>
      <c r="B4630" t="s">
        <v>3760</v>
      </c>
      <c r="C4630">
        <v>14040</v>
      </c>
    </row>
    <row r="4631" spans="1:3" x14ac:dyDescent="0.25">
      <c r="A4631">
        <v>32350285</v>
      </c>
      <c r="B4631" t="s">
        <v>3761</v>
      </c>
      <c r="C4631">
        <v>14760</v>
      </c>
    </row>
    <row r="4632" spans="1:3" x14ac:dyDescent="0.25">
      <c r="A4632">
        <v>32350290</v>
      </c>
      <c r="B4632" t="s">
        <v>3762</v>
      </c>
      <c r="C4632">
        <v>16290</v>
      </c>
    </row>
    <row r="4633" spans="1:3" x14ac:dyDescent="0.25">
      <c r="A4633">
        <v>32350295</v>
      </c>
      <c r="B4633" t="s">
        <v>3763</v>
      </c>
      <c r="C4633">
        <v>17010</v>
      </c>
    </row>
    <row r="4634" spans="1:3" x14ac:dyDescent="0.25">
      <c r="A4634">
        <v>32350300</v>
      </c>
      <c r="B4634" t="s">
        <v>3764</v>
      </c>
      <c r="C4634">
        <v>5760</v>
      </c>
    </row>
    <row r="4635" spans="1:3" x14ac:dyDescent="0.25">
      <c r="A4635">
        <v>32350305</v>
      </c>
      <c r="B4635" t="s">
        <v>3765</v>
      </c>
      <c r="C4635">
        <v>6435</v>
      </c>
    </row>
    <row r="4636" spans="1:3" x14ac:dyDescent="0.25">
      <c r="A4636">
        <v>32350310</v>
      </c>
      <c r="B4636" t="s">
        <v>3766</v>
      </c>
      <c r="C4636">
        <v>7920</v>
      </c>
    </row>
    <row r="4637" spans="1:3" x14ac:dyDescent="0.25">
      <c r="A4637">
        <v>32350315</v>
      </c>
      <c r="B4637" t="s">
        <v>3767</v>
      </c>
      <c r="C4637">
        <v>8640</v>
      </c>
    </row>
    <row r="4638" spans="1:3" x14ac:dyDescent="0.25">
      <c r="A4638">
        <v>32350320</v>
      </c>
      <c r="B4638" t="s">
        <v>3768</v>
      </c>
      <c r="C4638">
        <v>10125</v>
      </c>
    </row>
    <row r="4639" spans="1:3" x14ac:dyDescent="0.25">
      <c r="A4639">
        <v>32350325</v>
      </c>
      <c r="B4639" t="s">
        <v>3769</v>
      </c>
      <c r="C4639">
        <v>10845</v>
      </c>
    </row>
    <row r="4640" spans="1:3" x14ac:dyDescent="0.25">
      <c r="A4640">
        <v>32350330</v>
      </c>
      <c r="B4640" t="s">
        <v>3770</v>
      </c>
      <c r="C4640">
        <v>12375</v>
      </c>
    </row>
    <row r="4641" spans="1:3" x14ac:dyDescent="0.25">
      <c r="A4641">
        <v>32350335</v>
      </c>
      <c r="B4641" t="s">
        <v>3771</v>
      </c>
      <c r="C4641">
        <v>13095</v>
      </c>
    </row>
    <row r="4642" spans="1:3" x14ac:dyDescent="0.25">
      <c r="A4642">
        <v>32350340</v>
      </c>
      <c r="B4642" t="s">
        <v>3772</v>
      </c>
      <c r="C4642">
        <v>14670</v>
      </c>
    </row>
    <row r="4643" spans="1:3" x14ac:dyDescent="0.25">
      <c r="A4643">
        <v>32350345</v>
      </c>
      <c r="B4643" t="s">
        <v>3773</v>
      </c>
      <c r="C4643">
        <v>15390</v>
      </c>
    </row>
    <row r="4644" spans="1:3" x14ac:dyDescent="0.25">
      <c r="A4644">
        <v>32350350</v>
      </c>
      <c r="B4644" t="s">
        <v>3774</v>
      </c>
      <c r="C4644">
        <v>17010</v>
      </c>
    </row>
    <row r="4645" spans="1:3" x14ac:dyDescent="0.25">
      <c r="A4645">
        <v>32350355</v>
      </c>
      <c r="B4645" t="s">
        <v>3775</v>
      </c>
      <c r="C4645">
        <v>17775</v>
      </c>
    </row>
    <row r="4646" spans="1:3" x14ac:dyDescent="0.25">
      <c r="A4646">
        <v>32350360</v>
      </c>
      <c r="B4646" t="s">
        <v>3776</v>
      </c>
      <c r="C4646">
        <v>6030</v>
      </c>
    </row>
    <row r="4647" spans="1:3" x14ac:dyDescent="0.25">
      <c r="A4647">
        <v>32350365</v>
      </c>
      <c r="B4647" t="s">
        <v>3777</v>
      </c>
      <c r="C4647">
        <v>6705</v>
      </c>
    </row>
    <row r="4648" spans="1:3" x14ac:dyDescent="0.25">
      <c r="A4648">
        <v>32350370</v>
      </c>
      <c r="B4648" t="s">
        <v>3778</v>
      </c>
      <c r="C4648">
        <v>8280</v>
      </c>
    </row>
    <row r="4649" spans="1:3" x14ac:dyDescent="0.25">
      <c r="A4649">
        <v>32350375</v>
      </c>
      <c r="B4649" t="s">
        <v>3779</v>
      </c>
      <c r="C4649">
        <v>8955</v>
      </c>
    </row>
    <row r="4650" spans="1:3" x14ac:dyDescent="0.25">
      <c r="A4650">
        <v>32350380</v>
      </c>
      <c r="B4650" t="s">
        <v>3780</v>
      </c>
      <c r="C4650">
        <v>10530</v>
      </c>
    </row>
    <row r="4651" spans="1:3" x14ac:dyDescent="0.25">
      <c r="A4651">
        <v>32350385</v>
      </c>
      <c r="B4651" t="s">
        <v>3781</v>
      </c>
      <c r="C4651">
        <v>11250</v>
      </c>
    </row>
    <row r="4652" spans="1:3" x14ac:dyDescent="0.25">
      <c r="A4652">
        <v>32350390</v>
      </c>
      <c r="B4652" t="s">
        <v>3782</v>
      </c>
      <c r="C4652">
        <v>12870</v>
      </c>
    </row>
    <row r="4653" spans="1:3" x14ac:dyDescent="0.25">
      <c r="A4653">
        <v>32350395</v>
      </c>
      <c r="B4653" t="s">
        <v>3783</v>
      </c>
      <c r="C4653">
        <v>13635</v>
      </c>
    </row>
    <row r="4654" spans="1:3" x14ac:dyDescent="0.25">
      <c r="A4654">
        <v>32350400</v>
      </c>
      <c r="B4654" t="s">
        <v>3784</v>
      </c>
      <c r="C4654">
        <v>15300</v>
      </c>
    </row>
    <row r="4655" spans="1:3" x14ac:dyDescent="0.25">
      <c r="A4655">
        <v>32350405</v>
      </c>
      <c r="B4655" t="s">
        <v>3785</v>
      </c>
      <c r="C4655">
        <v>16020</v>
      </c>
    </row>
    <row r="4656" spans="1:3" x14ac:dyDescent="0.25">
      <c r="A4656">
        <v>32350410</v>
      </c>
      <c r="B4656" t="s">
        <v>3786</v>
      </c>
      <c r="C4656">
        <v>17730</v>
      </c>
    </row>
    <row r="4657" spans="1:3" x14ac:dyDescent="0.25">
      <c r="A4657">
        <v>32350415</v>
      </c>
      <c r="B4657" t="s">
        <v>3787</v>
      </c>
      <c r="C4657">
        <v>18450</v>
      </c>
    </row>
    <row r="4658" spans="1:3" x14ac:dyDescent="0.25">
      <c r="A4658">
        <v>32350420</v>
      </c>
      <c r="B4658" t="s">
        <v>3788</v>
      </c>
      <c r="C4658">
        <v>6255</v>
      </c>
    </row>
    <row r="4659" spans="1:3" x14ac:dyDescent="0.25">
      <c r="A4659">
        <v>32350425</v>
      </c>
      <c r="B4659" t="s">
        <v>3789</v>
      </c>
      <c r="C4659">
        <v>6930</v>
      </c>
    </row>
    <row r="4660" spans="1:3" x14ac:dyDescent="0.25">
      <c r="A4660">
        <v>32350430</v>
      </c>
      <c r="B4660" t="s">
        <v>3790</v>
      </c>
      <c r="C4660">
        <v>8595</v>
      </c>
    </row>
    <row r="4661" spans="1:3" x14ac:dyDescent="0.25">
      <c r="A4661">
        <v>32350435</v>
      </c>
      <c r="B4661" t="s">
        <v>3791</v>
      </c>
      <c r="C4661">
        <v>9315</v>
      </c>
    </row>
    <row r="4662" spans="1:3" x14ac:dyDescent="0.25">
      <c r="A4662">
        <v>32350440</v>
      </c>
      <c r="B4662" t="s">
        <v>3792</v>
      </c>
      <c r="C4662">
        <v>10980</v>
      </c>
    </row>
    <row r="4663" spans="1:3" x14ac:dyDescent="0.25">
      <c r="A4663">
        <v>32350445</v>
      </c>
      <c r="B4663" t="s">
        <v>3793</v>
      </c>
      <c r="C4663">
        <v>11700</v>
      </c>
    </row>
    <row r="4664" spans="1:3" x14ac:dyDescent="0.25">
      <c r="A4664">
        <v>32350450</v>
      </c>
      <c r="B4664" t="s">
        <v>3794</v>
      </c>
      <c r="C4664">
        <v>13410</v>
      </c>
    </row>
    <row r="4665" spans="1:3" x14ac:dyDescent="0.25">
      <c r="A4665">
        <v>32350455</v>
      </c>
      <c r="B4665" t="s">
        <v>3795</v>
      </c>
      <c r="C4665">
        <v>14175</v>
      </c>
    </row>
    <row r="4666" spans="1:3" x14ac:dyDescent="0.25">
      <c r="A4666">
        <v>32350460</v>
      </c>
      <c r="B4666" t="s">
        <v>3796</v>
      </c>
      <c r="C4666">
        <v>15885</v>
      </c>
    </row>
    <row r="4667" spans="1:3" x14ac:dyDescent="0.25">
      <c r="A4667">
        <v>32350465</v>
      </c>
      <c r="B4667" t="s">
        <v>3797</v>
      </c>
      <c r="C4667">
        <v>16695</v>
      </c>
    </row>
    <row r="4668" spans="1:3" x14ac:dyDescent="0.25">
      <c r="A4668">
        <v>32350470</v>
      </c>
      <c r="B4668" t="s">
        <v>3798</v>
      </c>
      <c r="C4668">
        <v>18405</v>
      </c>
    </row>
    <row r="4669" spans="1:3" x14ac:dyDescent="0.25">
      <c r="A4669">
        <v>32350475</v>
      </c>
      <c r="B4669" t="s">
        <v>3799</v>
      </c>
      <c r="C4669">
        <v>19215</v>
      </c>
    </row>
    <row r="4670" spans="1:3" x14ac:dyDescent="0.25">
      <c r="A4670">
        <v>32359999</v>
      </c>
      <c r="B4670" t="s">
        <v>3800</v>
      </c>
      <c r="C4670">
        <v>0</v>
      </c>
    </row>
    <row r="4671" spans="1:3" x14ac:dyDescent="0.25">
      <c r="A4671">
        <v>32400000</v>
      </c>
      <c r="B4671" t="s">
        <v>3801</v>
      </c>
      <c r="C4671">
        <v>4905</v>
      </c>
    </row>
    <row r="4672" spans="1:3" x14ac:dyDescent="0.25">
      <c r="A4672">
        <v>32400005</v>
      </c>
      <c r="B4672" t="s">
        <v>3802</v>
      </c>
      <c r="C4672">
        <v>5445</v>
      </c>
    </row>
    <row r="4673" spans="1:3" x14ac:dyDescent="0.25">
      <c r="A4673">
        <v>32400010</v>
      </c>
      <c r="B4673" t="s">
        <v>3803</v>
      </c>
      <c r="C4673">
        <v>6705</v>
      </c>
    </row>
    <row r="4674" spans="1:3" x14ac:dyDescent="0.25">
      <c r="A4674">
        <v>32400015</v>
      </c>
      <c r="B4674" t="s">
        <v>3804</v>
      </c>
      <c r="C4674">
        <v>7290</v>
      </c>
    </row>
    <row r="4675" spans="1:3" x14ac:dyDescent="0.25">
      <c r="A4675">
        <v>32400020</v>
      </c>
      <c r="B4675" t="s">
        <v>3805</v>
      </c>
      <c r="C4675">
        <v>8595</v>
      </c>
    </row>
    <row r="4676" spans="1:3" x14ac:dyDescent="0.25">
      <c r="A4676">
        <v>32400025</v>
      </c>
      <c r="B4676" t="s">
        <v>3806</v>
      </c>
      <c r="C4676">
        <v>9180</v>
      </c>
    </row>
    <row r="4677" spans="1:3" x14ac:dyDescent="0.25">
      <c r="A4677">
        <v>32400030</v>
      </c>
      <c r="B4677" t="s">
        <v>3807</v>
      </c>
      <c r="C4677">
        <v>10485</v>
      </c>
    </row>
    <row r="4678" spans="1:3" x14ac:dyDescent="0.25">
      <c r="A4678">
        <v>32400035</v>
      </c>
      <c r="B4678" t="s">
        <v>3808</v>
      </c>
      <c r="C4678">
        <v>12465</v>
      </c>
    </row>
    <row r="4679" spans="1:3" x14ac:dyDescent="0.25">
      <c r="A4679">
        <v>32400040</v>
      </c>
      <c r="B4679" t="s">
        <v>3809</v>
      </c>
      <c r="C4679">
        <v>5085</v>
      </c>
    </row>
    <row r="4680" spans="1:3" x14ac:dyDescent="0.25">
      <c r="A4680">
        <v>32400045</v>
      </c>
      <c r="B4680" t="s">
        <v>3810</v>
      </c>
      <c r="C4680">
        <v>5625</v>
      </c>
    </row>
    <row r="4681" spans="1:3" x14ac:dyDescent="0.25">
      <c r="A4681">
        <v>32400050</v>
      </c>
      <c r="B4681" t="s">
        <v>3811</v>
      </c>
      <c r="C4681">
        <v>6930</v>
      </c>
    </row>
    <row r="4682" spans="1:3" x14ac:dyDescent="0.25">
      <c r="A4682">
        <v>32400055</v>
      </c>
      <c r="B4682" t="s">
        <v>3812</v>
      </c>
      <c r="C4682">
        <v>7560</v>
      </c>
    </row>
    <row r="4683" spans="1:3" x14ac:dyDescent="0.25">
      <c r="A4683">
        <v>32400060</v>
      </c>
      <c r="B4683" t="s">
        <v>3813</v>
      </c>
      <c r="C4683">
        <v>8865</v>
      </c>
    </row>
    <row r="4684" spans="1:3" x14ac:dyDescent="0.25">
      <c r="A4684">
        <v>32400065</v>
      </c>
      <c r="B4684" t="s">
        <v>3814</v>
      </c>
      <c r="C4684">
        <v>9495</v>
      </c>
    </row>
    <row r="4685" spans="1:3" x14ac:dyDescent="0.25">
      <c r="A4685">
        <v>32400070</v>
      </c>
      <c r="B4685" t="s">
        <v>3815</v>
      </c>
      <c r="C4685">
        <v>10845</v>
      </c>
    </row>
    <row r="4686" spans="1:3" x14ac:dyDescent="0.25">
      <c r="A4686">
        <v>32400075</v>
      </c>
      <c r="B4686" t="s">
        <v>3816</v>
      </c>
      <c r="C4686">
        <v>12825</v>
      </c>
    </row>
    <row r="4687" spans="1:3" x14ac:dyDescent="0.25">
      <c r="A4687">
        <v>32400080</v>
      </c>
      <c r="B4687" t="s">
        <v>3817</v>
      </c>
      <c r="C4687">
        <v>5265</v>
      </c>
    </row>
    <row r="4688" spans="1:3" x14ac:dyDescent="0.25">
      <c r="A4688">
        <v>32400085</v>
      </c>
      <c r="B4688" t="s">
        <v>3818</v>
      </c>
      <c r="C4688">
        <v>5850</v>
      </c>
    </row>
    <row r="4689" spans="1:3" x14ac:dyDescent="0.25">
      <c r="A4689">
        <v>32400090</v>
      </c>
      <c r="B4689" t="s">
        <v>3819</v>
      </c>
      <c r="C4689">
        <v>7200</v>
      </c>
    </row>
    <row r="4690" spans="1:3" x14ac:dyDescent="0.25">
      <c r="A4690">
        <v>32400095</v>
      </c>
      <c r="B4690" t="s">
        <v>3820</v>
      </c>
      <c r="C4690">
        <v>7785</v>
      </c>
    </row>
    <row r="4691" spans="1:3" x14ac:dyDescent="0.25">
      <c r="A4691">
        <v>32400100</v>
      </c>
      <c r="B4691" t="s">
        <v>3821</v>
      </c>
      <c r="C4691">
        <v>9135</v>
      </c>
    </row>
    <row r="4692" spans="1:3" x14ac:dyDescent="0.25">
      <c r="A4692">
        <v>32400105</v>
      </c>
      <c r="B4692" t="s">
        <v>3822</v>
      </c>
      <c r="C4692">
        <v>9765</v>
      </c>
    </row>
    <row r="4693" spans="1:3" x14ac:dyDescent="0.25">
      <c r="A4693">
        <v>32400110</v>
      </c>
      <c r="B4693" t="s">
        <v>3823</v>
      </c>
      <c r="C4693">
        <v>11160</v>
      </c>
    </row>
    <row r="4694" spans="1:3" x14ac:dyDescent="0.25">
      <c r="A4694">
        <v>32400115</v>
      </c>
      <c r="B4694" t="s">
        <v>3824</v>
      </c>
      <c r="C4694">
        <v>11835</v>
      </c>
    </row>
    <row r="4695" spans="1:3" x14ac:dyDescent="0.25">
      <c r="A4695">
        <v>32400120</v>
      </c>
      <c r="B4695" t="s">
        <v>3825</v>
      </c>
      <c r="C4695">
        <v>13230</v>
      </c>
    </row>
    <row r="4696" spans="1:3" x14ac:dyDescent="0.25">
      <c r="A4696">
        <v>32400125</v>
      </c>
      <c r="B4696" t="s">
        <v>3826</v>
      </c>
      <c r="C4696">
        <v>13860</v>
      </c>
    </row>
    <row r="4697" spans="1:3" x14ac:dyDescent="0.25">
      <c r="A4697">
        <v>32400130</v>
      </c>
      <c r="B4697" t="s">
        <v>3827</v>
      </c>
      <c r="C4697">
        <v>5535</v>
      </c>
    </row>
    <row r="4698" spans="1:3" x14ac:dyDescent="0.25">
      <c r="A4698">
        <v>32400135</v>
      </c>
      <c r="B4698" t="s">
        <v>3828</v>
      </c>
      <c r="C4698">
        <v>6165</v>
      </c>
    </row>
    <row r="4699" spans="1:3" x14ac:dyDescent="0.25">
      <c r="A4699">
        <v>32400140</v>
      </c>
      <c r="B4699" t="s">
        <v>3829</v>
      </c>
      <c r="C4699">
        <v>7560</v>
      </c>
    </row>
    <row r="4700" spans="1:3" x14ac:dyDescent="0.25">
      <c r="A4700">
        <v>32400145</v>
      </c>
      <c r="B4700" t="s">
        <v>3830</v>
      </c>
      <c r="C4700">
        <v>8190</v>
      </c>
    </row>
    <row r="4701" spans="1:3" x14ac:dyDescent="0.25">
      <c r="A4701">
        <v>32400150</v>
      </c>
      <c r="B4701" t="s">
        <v>3831</v>
      </c>
      <c r="C4701">
        <v>9630</v>
      </c>
    </row>
    <row r="4702" spans="1:3" x14ac:dyDescent="0.25">
      <c r="A4702">
        <v>32400155</v>
      </c>
      <c r="B4702" t="s">
        <v>3832</v>
      </c>
      <c r="C4702">
        <v>10260</v>
      </c>
    </row>
    <row r="4703" spans="1:3" x14ac:dyDescent="0.25">
      <c r="A4703">
        <v>32400160</v>
      </c>
      <c r="B4703" t="s">
        <v>3833</v>
      </c>
      <c r="C4703">
        <v>11700</v>
      </c>
    </row>
    <row r="4704" spans="1:3" x14ac:dyDescent="0.25">
      <c r="A4704">
        <v>32400165</v>
      </c>
      <c r="B4704" t="s">
        <v>3834</v>
      </c>
      <c r="C4704">
        <v>12375</v>
      </c>
    </row>
    <row r="4705" spans="1:3" x14ac:dyDescent="0.25">
      <c r="A4705">
        <v>32400170</v>
      </c>
      <c r="B4705" t="s">
        <v>3835</v>
      </c>
      <c r="C4705">
        <v>13860</v>
      </c>
    </row>
    <row r="4706" spans="1:3" x14ac:dyDescent="0.25">
      <c r="A4706">
        <v>32400175</v>
      </c>
      <c r="B4706" t="s">
        <v>3836</v>
      </c>
      <c r="C4706">
        <v>14580</v>
      </c>
    </row>
    <row r="4707" spans="1:3" x14ac:dyDescent="0.25">
      <c r="A4707">
        <v>32400180</v>
      </c>
      <c r="B4707" t="s">
        <v>3837</v>
      </c>
      <c r="C4707">
        <v>5715</v>
      </c>
    </row>
    <row r="4708" spans="1:3" x14ac:dyDescent="0.25">
      <c r="A4708">
        <v>32400185</v>
      </c>
      <c r="B4708" t="s">
        <v>3838</v>
      </c>
      <c r="C4708">
        <v>6390</v>
      </c>
    </row>
    <row r="4709" spans="1:3" x14ac:dyDescent="0.25">
      <c r="A4709">
        <v>32400190</v>
      </c>
      <c r="B4709" t="s">
        <v>3839</v>
      </c>
      <c r="C4709">
        <v>7785</v>
      </c>
    </row>
    <row r="4710" spans="1:3" x14ac:dyDescent="0.25">
      <c r="A4710">
        <v>32400195</v>
      </c>
      <c r="B4710" t="s">
        <v>3840</v>
      </c>
      <c r="C4710">
        <v>8460</v>
      </c>
    </row>
    <row r="4711" spans="1:3" x14ac:dyDescent="0.25">
      <c r="A4711">
        <v>32400200</v>
      </c>
      <c r="B4711" t="s">
        <v>3841</v>
      </c>
      <c r="C4711">
        <v>9900</v>
      </c>
    </row>
    <row r="4712" spans="1:3" x14ac:dyDescent="0.25">
      <c r="A4712">
        <v>32400205</v>
      </c>
      <c r="B4712" t="s">
        <v>3842</v>
      </c>
      <c r="C4712">
        <v>10530</v>
      </c>
    </row>
    <row r="4713" spans="1:3" x14ac:dyDescent="0.25">
      <c r="A4713">
        <v>32400210</v>
      </c>
      <c r="B4713" t="s">
        <v>3843</v>
      </c>
      <c r="C4713">
        <v>12060</v>
      </c>
    </row>
    <row r="4714" spans="1:3" x14ac:dyDescent="0.25">
      <c r="A4714">
        <v>32400215</v>
      </c>
      <c r="B4714" t="s">
        <v>3844</v>
      </c>
      <c r="C4714">
        <v>12735</v>
      </c>
    </row>
    <row r="4715" spans="1:3" x14ac:dyDescent="0.25">
      <c r="A4715">
        <v>32400220</v>
      </c>
      <c r="B4715" t="s">
        <v>3845</v>
      </c>
      <c r="C4715">
        <v>14265</v>
      </c>
    </row>
    <row r="4716" spans="1:3" x14ac:dyDescent="0.25">
      <c r="A4716">
        <v>32400225</v>
      </c>
      <c r="B4716" t="s">
        <v>3846</v>
      </c>
      <c r="C4716">
        <v>14940</v>
      </c>
    </row>
    <row r="4717" spans="1:3" x14ac:dyDescent="0.25">
      <c r="A4717">
        <v>32400230</v>
      </c>
      <c r="B4717" t="s">
        <v>3847</v>
      </c>
      <c r="C4717">
        <v>16515</v>
      </c>
    </row>
    <row r="4718" spans="1:3" x14ac:dyDescent="0.25">
      <c r="A4718">
        <v>32400235</v>
      </c>
      <c r="B4718" t="s">
        <v>3848</v>
      </c>
      <c r="C4718">
        <v>17190</v>
      </c>
    </row>
    <row r="4719" spans="1:3" x14ac:dyDescent="0.25">
      <c r="A4719">
        <v>32400240</v>
      </c>
      <c r="B4719" t="s">
        <v>3849</v>
      </c>
      <c r="C4719">
        <v>5940</v>
      </c>
    </row>
    <row r="4720" spans="1:3" x14ac:dyDescent="0.25">
      <c r="A4720">
        <v>32400245</v>
      </c>
      <c r="B4720" t="s">
        <v>3850</v>
      </c>
      <c r="C4720">
        <v>6570</v>
      </c>
    </row>
    <row r="4721" spans="1:3" x14ac:dyDescent="0.25">
      <c r="A4721">
        <v>32400250</v>
      </c>
      <c r="B4721" t="s">
        <v>3851</v>
      </c>
      <c r="C4721">
        <v>8010</v>
      </c>
    </row>
    <row r="4722" spans="1:3" x14ac:dyDescent="0.25">
      <c r="A4722">
        <v>32400255</v>
      </c>
      <c r="B4722" t="s">
        <v>3852</v>
      </c>
      <c r="C4722">
        <v>8685</v>
      </c>
    </row>
    <row r="4723" spans="1:3" x14ac:dyDescent="0.25">
      <c r="A4723">
        <v>32400260</v>
      </c>
      <c r="B4723" t="s">
        <v>3853</v>
      </c>
      <c r="C4723">
        <v>10170</v>
      </c>
    </row>
    <row r="4724" spans="1:3" x14ac:dyDescent="0.25">
      <c r="A4724">
        <v>32400265</v>
      </c>
      <c r="B4724" t="s">
        <v>3854</v>
      </c>
      <c r="C4724">
        <v>10890</v>
      </c>
    </row>
    <row r="4725" spans="1:3" x14ac:dyDescent="0.25">
      <c r="A4725">
        <v>32400270</v>
      </c>
      <c r="B4725" t="s">
        <v>3855</v>
      </c>
      <c r="C4725">
        <v>12375</v>
      </c>
    </row>
    <row r="4726" spans="1:3" x14ac:dyDescent="0.25">
      <c r="A4726">
        <v>32400275</v>
      </c>
      <c r="B4726" t="s">
        <v>3856</v>
      </c>
      <c r="C4726">
        <v>13095</v>
      </c>
    </row>
    <row r="4727" spans="1:3" x14ac:dyDescent="0.25">
      <c r="A4727">
        <v>32400280</v>
      </c>
      <c r="B4727" t="s">
        <v>3857</v>
      </c>
      <c r="C4727">
        <v>14625</v>
      </c>
    </row>
    <row r="4728" spans="1:3" x14ac:dyDescent="0.25">
      <c r="A4728">
        <v>32400285</v>
      </c>
      <c r="B4728" t="s">
        <v>3858</v>
      </c>
      <c r="C4728">
        <v>15345</v>
      </c>
    </row>
    <row r="4729" spans="1:3" x14ac:dyDescent="0.25">
      <c r="A4729">
        <v>32400290</v>
      </c>
      <c r="B4729" t="s">
        <v>3859</v>
      </c>
      <c r="C4729">
        <v>16920</v>
      </c>
    </row>
    <row r="4730" spans="1:3" x14ac:dyDescent="0.25">
      <c r="A4730">
        <v>32400295</v>
      </c>
      <c r="B4730" t="s">
        <v>3860</v>
      </c>
      <c r="C4730">
        <v>17640</v>
      </c>
    </row>
    <row r="4731" spans="1:3" x14ac:dyDescent="0.25">
      <c r="A4731">
        <v>32400300</v>
      </c>
      <c r="B4731" t="s">
        <v>3861</v>
      </c>
      <c r="C4731">
        <v>6120</v>
      </c>
    </row>
    <row r="4732" spans="1:3" x14ac:dyDescent="0.25">
      <c r="A4732">
        <v>32400305</v>
      </c>
      <c r="B4732" t="s">
        <v>3862</v>
      </c>
      <c r="C4732">
        <v>6750</v>
      </c>
    </row>
    <row r="4733" spans="1:3" x14ac:dyDescent="0.25">
      <c r="A4733">
        <v>32400310</v>
      </c>
      <c r="B4733" t="s">
        <v>3863</v>
      </c>
      <c r="C4733">
        <v>8280</v>
      </c>
    </row>
    <row r="4734" spans="1:3" x14ac:dyDescent="0.25">
      <c r="A4734">
        <v>32400315</v>
      </c>
      <c r="B4734" t="s">
        <v>3864</v>
      </c>
      <c r="C4734">
        <v>8955</v>
      </c>
    </row>
    <row r="4735" spans="1:3" x14ac:dyDescent="0.25">
      <c r="A4735">
        <v>32400320</v>
      </c>
      <c r="B4735" t="s">
        <v>3865</v>
      </c>
      <c r="C4735">
        <v>10440</v>
      </c>
    </row>
    <row r="4736" spans="1:3" x14ac:dyDescent="0.25">
      <c r="A4736">
        <v>32400325</v>
      </c>
      <c r="B4736" t="s">
        <v>3866</v>
      </c>
      <c r="C4736">
        <v>11160</v>
      </c>
    </row>
    <row r="4737" spans="1:3" x14ac:dyDescent="0.25">
      <c r="A4737">
        <v>32400330</v>
      </c>
      <c r="B4737" t="s">
        <v>3867</v>
      </c>
      <c r="C4737">
        <v>12690</v>
      </c>
    </row>
    <row r="4738" spans="1:3" x14ac:dyDescent="0.25">
      <c r="A4738">
        <v>32400335</v>
      </c>
      <c r="B4738" t="s">
        <v>3868</v>
      </c>
      <c r="C4738">
        <v>13410</v>
      </c>
    </row>
    <row r="4739" spans="1:3" x14ac:dyDescent="0.25">
      <c r="A4739">
        <v>32400340</v>
      </c>
      <c r="B4739" t="s">
        <v>3869</v>
      </c>
      <c r="C4739">
        <v>14985</v>
      </c>
    </row>
    <row r="4740" spans="1:3" x14ac:dyDescent="0.25">
      <c r="A4740">
        <v>32400345</v>
      </c>
      <c r="B4740" t="s">
        <v>3870</v>
      </c>
      <c r="C4740">
        <v>15705</v>
      </c>
    </row>
    <row r="4741" spans="1:3" x14ac:dyDescent="0.25">
      <c r="A4741">
        <v>32400350</v>
      </c>
      <c r="B4741" t="s">
        <v>3871</v>
      </c>
      <c r="C4741">
        <v>17325</v>
      </c>
    </row>
    <row r="4742" spans="1:3" x14ac:dyDescent="0.25">
      <c r="A4742">
        <v>32400355</v>
      </c>
      <c r="B4742" t="s">
        <v>3872</v>
      </c>
      <c r="C4742">
        <v>18090</v>
      </c>
    </row>
    <row r="4743" spans="1:3" x14ac:dyDescent="0.25">
      <c r="A4743">
        <v>32400360</v>
      </c>
      <c r="B4743" t="s">
        <v>3873</v>
      </c>
      <c r="C4743">
        <v>6480</v>
      </c>
    </row>
    <row r="4744" spans="1:3" x14ac:dyDescent="0.25">
      <c r="A4744">
        <v>32400365</v>
      </c>
      <c r="B4744" t="s">
        <v>3874</v>
      </c>
      <c r="C4744">
        <v>7200</v>
      </c>
    </row>
    <row r="4745" spans="1:3" x14ac:dyDescent="0.25">
      <c r="A4745">
        <v>32400370</v>
      </c>
      <c r="B4745" t="s">
        <v>3875</v>
      </c>
      <c r="C4745">
        <v>8775</v>
      </c>
    </row>
    <row r="4746" spans="1:3" x14ac:dyDescent="0.25">
      <c r="A4746">
        <v>32400375</v>
      </c>
      <c r="B4746" t="s">
        <v>3876</v>
      </c>
      <c r="C4746">
        <v>9495</v>
      </c>
    </row>
    <row r="4747" spans="1:3" x14ac:dyDescent="0.25">
      <c r="A4747">
        <v>32400380</v>
      </c>
      <c r="B4747" t="s">
        <v>3877</v>
      </c>
      <c r="C4747">
        <v>11115</v>
      </c>
    </row>
    <row r="4748" spans="1:3" x14ac:dyDescent="0.25">
      <c r="A4748">
        <v>32400385</v>
      </c>
      <c r="B4748" t="s">
        <v>3878</v>
      </c>
      <c r="C4748">
        <v>11880</v>
      </c>
    </row>
    <row r="4749" spans="1:3" x14ac:dyDescent="0.25">
      <c r="A4749">
        <v>32400390</v>
      </c>
      <c r="B4749" t="s">
        <v>3879</v>
      </c>
      <c r="C4749">
        <v>13500</v>
      </c>
    </row>
    <row r="4750" spans="1:3" x14ac:dyDescent="0.25">
      <c r="A4750">
        <v>32400395</v>
      </c>
      <c r="B4750" t="s">
        <v>3880</v>
      </c>
      <c r="C4750">
        <v>14265</v>
      </c>
    </row>
    <row r="4751" spans="1:3" x14ac:dyDescent="0.25">
      <c r="A4751">
        <v>32400400</v>
      </c>
      <c r="B4751" t="s">
        <v>3881</v>
      </c>
      <c r="C4751">
        <v>15930</v>
      </c>
    </row>
    <row r="4752" spans="1:3" x14ac:dyDescent="0.25">
      <c r="A4752">
        <v>32400405</v>
      </c>
      <c r="B4752" t="s">
        <v>3882</v>
      </c>
      <c r="C4752">
        <v>16695</v>
      </c>
    </row>
    <row r="4753" spans="1:3" x14ac:dyDescent="0.25">
      <c r="A4753">
        <v>32400410</v>
      </c>
      <c r="B4753" t="s">
        <v>3883</v>
      </c>
      <c r="C4753">
        <v>18405</v>
      </c>
    </row>
    <row r="4754" spans="1:3" x14ac:dyDescent="0.25">
      <c r="A4754">
        <v>32400415</v>
      </c>
      <c r="B4754" t="s">
        <v>3884</v>
      </c>
      <c r="C4754">
        <v>19215</v>
      </c>
    </row>
    <row r="4755" spans="1:3" x14ac:dyDescent="0.25">
      <c r="A4755">
        <v>32400420</v>
      </c>
      <c r="B4755" t="s">
        <v>3885</v>
      </c>
      <c r="C4755">
        <v>6750</v>
      </c>
    </row>
    <row r="4756" spans="1:3" x14ac:dyDescent="0.25">
      <c r="A4756">
        <v>32400425</v>
      </c>
      <c r="B4756" t="s">
        <v>3886</v>
      </c>
      <c r="C4756">
        <v>7515</v>
      </c>
    </row>
    <row r="4757" spans="1:3" x14ac:dyDescent="0.25">
      <c r="A4757">
        <v>32400430</v>
      </c>
      <c r="B4757" t="s">
        <v>3887</v>
      </c>
      <c r="C4757">
        <v>9135</v>
      </c>
    </row>
    <row r="4758" spans="1:3" x14ac:dyDescent="0.25">
      <c r="A4758">
        <v>32400435</v>
      </c>
      <c r="B4758" t="s">
        <v>3888</v>
      </c>
      <c r="C4758">
        <v>9900</v>
      </c>
    </row>
    <row r="4759" spans="1:3" x14ac:dyDescent="0.25">
      <c r="A4759">
        <v>32400440</v>
      </c>
      <c r="B4759" t="s">
        <v>3889</v>
      </c>
      <c r="C4759">
        <v>11565</v>
      </c>
    </row>
    <row r="4760" spans="1:3" x14ac:dyDescent="0.25">
      <c r="A4760">
        <v>32400445</v>
      </c>
      <c r="B4760" t="s">
        <v>3890</v>
      </c>
      <c r="C4760">
        <v>12330</v>
      </c>
    </row>
    <row r="4761" spans="1:3" x14ac:dyDescent="0.25">
      <c r="A4761">
        <v>32400450</v>
      </c>
      <c r="B4761" t="s">
        <v>3891</v>
      </c>
      <c r="C4761">
        <v>14040</v>
      </c>
    </row>
    <row r="4762" spans="1:3" x14ac:dyDescent="0.25">
      <c r="A4762">
        <v>32400455</v>
      </c>
      <c r="B4762" t="s">
        <v>3892</v>
      </c>
      <c r="C4762">
        <v>14850</v>
      </c>
    </row>
    <row r="4763" spans="1:3" x14ac:dyDescent="0.25">
      <c r="A4763">
        <v>32400460</v>
      </c>
      <c r="B4763" t="s">
        <v>3893</v>
      </c>
      <c r="C4763">
        <v>16605</v>
      </c>
    </row>
    <row r="4764" spans="1:3" x14ac:dyDescent="0.25">
      <c r="A4764">
        <v>32400465</v>
      </c>
      <c r="B4764" t="s">
        <v>3894</v>
      </c>
      <c r="C4764">
        <v>17370</v>
      </c>
    </row>
    <row r="4765" spans="1:3" x14ac:dyDescent="0.25">
      <c r="A4765">
        <v>32400470</v>
      </c>
      <c r="B4765" t="s">
        <v>3895</v>
      </c>
      <c r="C4765">
        <v>19170</v>
      </c>
    </row>
    <row r="4766" spans="1:3" x14ac:dyDescent="0.25">
      <c r="A4766">
        <v>32400475</v>
      </c>
      <c r="B4766" t="s">
        <v>3896</v>
      </c>
      <c r="C4766">
        <v>19980</v>
      </c>
    </row>
    <row r="4767" spans="1:3" x14ac:dyDescent="0.25">
      <c r="A4767">
        <v>32409999</v>
      </c>
      <c r="B4767" t="s">
        <v>3897</v>
      </c>
      <c r="C4767">
        <v>0</v>
      </c>
    </row>
    <row r="4768" spans="1:3" x14ac:dyDescent="0.25">
      <c r="A4768">
        <v>32450000</v>
      </c>
      <c r="B4768" t="s">
        <v>3898</v>
      </c>
      <c r="C4768">
        <v>4320</v>
      </c>
    </row>
    <row r="4769" spans="1:3" x14ac:dyDescent="0.25">
      <c r="A4769">
        <v>32450005</v>
      </c>
      <c r="B4769" t="s">
        <v>3899</v>
      </c>
      <c r="C4769">
        <v>4858.5</v>
      </c>
    </row>
    <row r="4770" spans="1:3" x14ac:dyDescent="0.25">
      <c r="A4770">
        <v>32450010</v>
      </c>
      <c r="B4770" t="s">
        <v>3900</v>
      </c>
      <c r="C4770">
        <v>5985</v>
      </c>
    </row>
    <row r="4771" spans="1:3" x14ac:dyDescent="0.25">
      <c r="A4771">
        <v>32450015</v>
      </c>
      <c r="B4771" t="s">
        <v>3901</v>
      </c>
      <c r="C4771">
        <v>6375</v>
      </c>
    </row>
    <row r="4772" spans="1:3" x14ac:dyDescent="0.25">
      <c r="A4772">
        <v>32450020</v>
      </c>
      <c r="B4772" t="s">
        <v>3902</v>
      </c>
      <c r="C4772">
        <v>7695</v>
      </c>
    </row>
    <row r="4773" spans="1:3" x14ac:dyDescent="0.25">
      <c r="A4773">
        <v>32450025</v>
      </c>
      <c r="B4773" t="s">
        <v>3903</v>
      </c>
      <c r="C4773">
        <v>8280</v>
      </c>
    </row>
    <row r="4774" spans="1:3" x14ac:dyDescent="0.25">
      <c r="A4774">
        <v>32450030</v>
      </c>
      <c r="B4774" t="s">
        <v>3904</v>
      </c>
      <c r="C4774">
        <v>4500</v>
      </c>
    </row>
    <row r="4775" spans="1:3" x14ac:dyDescent="0.25">
      <c r="A4775">
        <v>32450035</v>
      </c>
      <c r="B4775" t="s">
        <v>3905</v>
      </c>
      <c r="C4775">
        <v>5040</v>
      </c>
    </row>
    <row r="4776" spans="1:3" x14ac:dyDescent="0.25">
      <c r="A4776">
        <v>32450040</v>
      </c>
      <c r="B4776" t="s">
        <v>3906</v>
      </c>
      <c r="C4776">
        <v>6210</v>
      </c>
    </row>
    <row r="4777" spans="1:3" x14ac:dyDescent="0.25">
      <c r="A4777">
        <v>32450045</v>
      </c>
      <c r="B4777" t="s">
        <v>3907</v>
      </c>
      <c r="C4777">
        <v>6750</v>
      </c>
    </row>
    <row r="4778" spans="1:3" x14ac:dyDescent="0.25">
      <c r="A4778">
        <v>32450050</v>
      </c>
      <c r="B4778" t="s">
        <v>3908</v>
      </c>
      <c r="C4778">
        <v>7965</v>
      </c>
    </row>
    <row r="4779" spans="1:3" x14ac:dyDescent="0.25">
      <c r="A4779">
        <v>32450055</v>
      </c>
      <c r="B4779" t="s">
        <v>3909</v>
      </c>
      <c r="C4779">
        <v>8550</v>
      </c>
    </row>
    <row r="4780" spans="1:3" x14ac:dyDescent="0.25">
      <c r="A4780">
        <v>32450060</v>
      </c>
      <c r="B4780" t="s">
        <v>3910</v>
      </c>
      <c r="C4780">
        <v>4635</v>
      </c>
    </row>
    <row r="4781" spans="1:3" x14ac:dyDescent="0.25">
      <c r="A4781">
        <v>32450065</v>
      </c>
      <c r="B4781" t="s">
        <v>3911</v>
      </c>
      <c r="C4781">
        <v>5220</v>
      </c>
    </row>
    <row r="4782" spans="1:3" x14ac:dyDescent="0.25">
      <c r="A4782">
        <v>32450070</v>
      </c>
      <c r="B4782" t="s">
        <v>3912</v>
      </c>
      <c r="C4782">
        <v>6390</v>
      </c>
    </row>
    <row r="4783" spans="1:3" x14ac:dyDescent="0.25">
      <c r="A4783">
        <v>32450075</v>
      </c>
      <c r="B4783" t="s">
        <v>3913</v>
      </c>
      <c r="C4783">
        <v>7020</v>
      </c>
    </row>
    <row r="4784" spans="1:3" x14ac:dyDescent="0.25">
      <c r="A4784">
        <v>32450080</v>
      </c>
      <c r="B4784" t="s">
        <v>3914</v>
      </c>
      <c r="C4784">
        <v>8235</v>
      </c>
    </row>
    <row r="4785" spans="1:3" x14ac:dyDescent="0.25">
      <c r="A4785">
        <v>32450085</v>
      </c>
      <c r="B4785" t="s">
        <v>3915</v>
      </c>
      <c r="C4785">
        <v>8775</v>
      </c>
    </row>
    <row r="4786" spans="1:3" x14ac:dyDescent="0.25">
      <c r="A4786">
        <v>32450090</v>
      </c>
      <c r="B4786" t="s">
        <v>3916</v>
      </c>
      <c r="C4786">
        <v>5350.5</v>
      </c>
    </row>
    <row r="4787" spans="1:3" x14ac:dyDescent="0.25">
      <c r="A4787">
        <v>32450095</v>
      </c>
      <c r="B4787" t="s">
        <v>3917</v>
      </c>
      <c r="C4787">
        <v>5355</v>
      </c>
    </row>
    <row r="4788" spans="1:3" x14ac:dyDescent="0.25">
      <c r="A4788">
        <v>32450100</v>
      </c>
      <c r="B4788" t="s">
        <v>3918</v>
      </c>
      <c r="C4788">
        <v>6615</v>
      </c>
    </row>
    <row r="4789" spans="1:3" x14ac:dyDescent="0.25">
      <c r="A4789">
        <v>32450105</v>
      </c>
      <c r="B4789" t="s">
        <v>3919</v>
      </c>
      <c r="C4789">
        <v>7200</v>
      </c>
    </row>
    <row r="4790" spans="1:3" x14ac:dyDescent="0.25">
      <c r="A4790">
        <v>32450110</v>
      </c>
      <c r="B4790" t="s">
        <v>3920</v>
      </c>
      <c r="C4790">
        <v>8505</v>
      </c>
    </row>
    <row r="4791" spans="1:3" x14ac:dyDescent="0.25">
      <c r="A4791">
        <v>32450115</v>
      </c>
      <c r="B4791" t="s">
        <v>3921</v>
      </c>
      <c r="C4791">
        <v>9090</v>
      </c>
    </row>
    <row r="4792" spans="1:3" x14ac:dyDescent="0.25">
      <c r="A4792">
        <v>32450120</v>
      </c>
      <c r="B4792" t="s">
        <v>3922</v>
      </c>
      <c r="C4792">
        <v>4950</v>
      </c>
    </row>
    <row r="4793" spans="1:3" x14ac:dyDescent="0.25">
      <c r="A4793">
        <v>32450125</v>
      </c>
      <c r="B4793" t="s">
        <v>3923</v>
      </c>
      <c r="C4793">
        <v>5580</v>
      </c>
    </row>
    <row r="4794" spans="1:3" x14ac:dyDescent="0.25">
      <c r="A4794">
        <v>32450130</v>
      </c>
      <c r="B4794" t="s">
        <v>3924</v>
      </c>
      <c r="C4794">
        <v>6840</v>
      </c>
    </row>
    <row r="4795" spans="1:3" x14ac:dyDescent="0.25">
      <c r="A4795">
        <v>32450135</v>
      </c>
      <c r="B4795" t="s">
        <v>3925</v>
      </c>
      <c r="C4795">
        <v>7470</v>
      </c>
    </row>
    <row r="4796" spans="1:3" x14ac:dyDescent="0.25">
      <c r="A4796">
        <v>32450140</v>
      </c>
      <c r="B4796" t="s">
        <v>3926</v>
      </c>
      <c r="C4796">
        <v>8775</v>
      </c>
    </row>
    <row r="4797" spans="1:3" x14ac:dyDescent="0.25">
      <c r="A4797">
        <v>32450145</v>
      </c>
      <c r="B4797" t="s">
        <v>3927</v>
      </c>
      <c r="C4797">
        <v>9405</v>
      </c>
    </row>
    <row r="4798" spans="1:3" x14ac:dyDescent="0.25">
      <c r="A4798">
        <v>32450150</v>
      </c>
      <c r="B4798" t="s">
        <v>3928</v>
      </c>
      <c r="C4798">
        <v>5085</v>
      </c>
    </row>
    <row r="4799" spans="1:3" x14ac:dyDescent="0.25">
      <c r="A4799">
        <v>32450155</v>
      </c>
      <c r="B4799" t="s">
        <v>3929</v>
      </c>
      <c r="C4799">
        <v>5715</v>
      </c>
    </row>
    <row r="4800" spans="1:3" x14ac:dyDescent="0.25">
      <c r="A4800">
        <v>32450160</v>
      </c>
      <c r="B4800" t="s">
        <v>3930</v>
      </c>
      <c r="C4800">
        <v>7020</v>
      </c>
    </row>
    <row r="4801" spans="1:3" x14ac:dyDescent="0.25">
      <c r="A4801">
        <v>32450165</v>
      </c>
      <c r="B4801" t="s">
        <v>3931</v>
      </c>
      <c r="C4801">
        <v>7650</v>
      </c>
    </row>
    <row r="4802" spans="1:3" x14ac:dyDescent="0.25">
      <c r="A4802">
        <v>32450175</v>
      </c>
      <c r="B4802" t="s">
        <v>3932</v>
      </c>
      <c r="C4802">
        <v>9630</v>
      </c>
    </row>
    <row r="4803" spans="1:3" x14ac:dyDescent="0.25">
      <c r="A4803">
        <v>32455510</v>
      </c>
      <c r="B4803" t="s">
        <v>7744</v>
      </c>
      <c r="C4803">
        <v>6400</v>
      </c>
    </row>
    <row r="4804" spans="1:3" x14ac:dyDescent="0.25">
      <c r="A4804">
        <v>32455520</v>
      </c>
      <c r="B4804" t="s">
        <v>7745</v>
      </c>
      <c r="C4804">
        <v>7520</v>
      </c>
    </row>
    <row r="4805" spans="1:3" x14ac:dyDescent="0.25">
      <c r="A4805">
        <v>32455530</v>
      </c>
      <c r="B4805" t="s">
        <v>7746</v>
      </c>
      <c r="C4805">
        <v>9400</v>
      </c>
    </row>
    <row r="4806" spans="1:3" x14ac:dyDescent="0.25">
      <c r="A4806">
        <v>32459999</v>
      </c>
      <c r="B4806" t="s">
        <v>3933</v>
      </c>
      <c r="C4806">
        <v>0</v>
      </c>
    </row>
    <row r="4807" spans="1:3" x14ac:dyDescent="0.25">
      <c r="A4807">
        <v>32500000</v>
      </c>
      <c r="B4807" t="s">
        <v>3934</v>
      </c>
      <c r="C4807">
        <v>7875</v>
      </c>
    </row>
    <row r="4808" spans="1:3" x14ac:dyDescent="0.25">
      <c r="A4808">
        <v>32500005</v>
      </c>
      <c r="B4808" t="s">
        <v>3935</v>
      </c>
      <c r="C4808">
        <v>11115</v>
      </c>
    </row>
    <row r="4809" spans="1:3" x14ac:dyDescent="0.25">
      <c r="A4809">
        <v>32500010</v>
      </c>
      <c r="B4809" t="s">
        <v>3936</v>
      </c>
      <c r="C4809">
        <v>14400</v>
      </c>
    </row>
    <row r="4810" spans="1:3" x14ac:dyDescent="0.25">
      <c r="A4810">
        <v>32500015</v>
      </c>
      <c r="B4810" t="s">
        <v>3937</v>
      </c>
      <c r="C4810">
        <v>17730</v>
      </c>
    </row>
    <row r="4811" spans="1:3" x14ac:dyDescent="0.25">
      <c r="A4811">
        <v>32500020</v>
      </c>
      <c r="B4811" t="s">
        <v>3938</v>
      </c>
      <c r="C4811">
        <v>21105</v>
      </c>
    </row>
    <row r="4812" spans="1:3" x14ac:dyDescent="0.25">
      <c r="A4812">
        <v>32500025</v>
      </c>
      <c r="B4812" t="s">
        <v>3939</v>
      </c>
      <c r="C4812">
        <v>24525</v>
      </c>
    </row>
    <row r="4813" spans="1:3" x14ac:dyDescent="0.25">
      <c r="A4813">
        <v>32500030</v>
      </c>
      <c r="B4813" t="s">
        <v>3940</v>
      </c>
      <c r="C4813">
        <v>27990</v>
      </c>
    </row>
    <row r="4814" spans="1:3" x14ac:dyDescent="0.25">
      <c r="A4814">
        <v>32500035</v>
      </c>
      <c r="B4814" t="s">
        <v>3941</v>
      </c>
      <c r="C4814">
        <v>31500</v>
      </c>
    </row>
    <row r="4815" spans="1:3" x14ac:dyDescent="0.25">
      <c r="A4815">
        <v>32500040</v>
      </c>
      <c r="B4815" t="s">
        <v>3942</v>
      </c>
      <c r="C4815">
        <v>8055</v>
      </c>
    </row>
    <row r="4816" spans="1:3" x14ac:dyDescent="0.25">
      <c r="A4816">
        <v>32500045</v>
      </c>
      <c r="B4816" t="s">
        <v>3943</v>
      </c>
      <c r="C4816">
        <v>11385</v>
      </c>
    </row>
    <row r="4817" spans="1:3" x14ac:dyDescent="0.25">
      <c r="A4817">
        <v>32500050</v>
      </c>
      <c r="B4817" t="s">
        <v>3944</v>
      </c>
      <c r="C4817">
        <v>14715</v>
      </c>
    </row>
    <row r="4818" spans="1:3" x14ac:dyDescent="0.25">
      <c r="A4818">
        <v>32500055</v>
      </c>
      <c r="B4818" t="s">
        <v>3945</v>
      </c>
      <c r="C4818">
        <v>18135</v>
      </c>
    </row>
    <row r="4819" spans="1:3" x14ac:dyDescent="0.25">
      <c r="A4819">
        <v>32500060</v>
      </c>
      <c r="B4819" t="s">
        <v>3946</v>
      </c>
      <c r="C4819">
        <v>21555</v>
      </c>
    </row>
    <row r="4820" spans="1:3" x14ac:dyDescent="0.25">
      <c r="A4820">
        <v>32500065</v>
      </c>
      <c r="B4820" t="s">
        <v>3947</v>
      </c>
      <c r="C4820">
        <v>25065</v>
      </c>
    </row>
    <row r="4821" spans="1:3" x14ac:dyDescent="0.25">
      <c r="A4821">
        <v>32500070</v>
      </c>
      <c r="B4821" t="s">
        <v>3948</v>
      </c>
      <c r="C4821">
        <v>28575</v>
      </c>
    </row>
    <row r="4822" spans="1:3" x14ac:dyDescent="0.25">
      <c r="A4822">
        <v>32500075</v>
      </c>
      <c r="B4822" t="s">
        <v>3949</v>
      </c>
      <c r="C4822">
        <v>32175</v>
      </c>
    </row>
    <row r="4823" spans="1:3" x14ac:dyDescent="0.25">
      <c r="A4823">
        <v>32500080</v>
      </c>
      <c r="B4823" t="s">
        <v>3950</v>
      </c>
      <c r="C4823">
        <v>8235</v>
      </c>
    </row>
    <row r="4824" spans="1:3" x14ac:dyDescent="0.25">
      <c r="A4824">
        <v>32500085</v>
      </c>
      <c r="B4824" t="s">
        <v>3951</v>
      </c>
      <c r="C4824">
        <v>11610</v>
      </c>
    </row>
    <row r="4825" spans="1:3" x14ac:dyDescent="0.25">
      <c r="A4825">
        <v>32500090</v>
      </c>
      <c r="B4825" t="s">
        <v>3952</v>
      </c>
      <c r="C4825">
        <v>15030</v>
      </c>
    </row>
    <row r="4826" spans="1:3" x14ac:dyDescent="0.25">
      <c r="A4826">
        <v>32500095</v>
      </c>
      <c r="B4826" t="s">
        <v>3953</v>
      </c>
      <c r="C4826">
        <v>18495</v>
      </c>
    </row>
    <row r="4827" spans="1:3" x14ac:dyDescent="0.25">
      <c r="A4827">
        <v>32500100</v>
      </c>
      <c r="B4827" t="s">
        <v>3954</v>
      </c>
      <c r="C4827">
        <v>22005</v>
      </c>
    </row>
    <row r="4828" spans="1:3" x14ac:dyDescent="0.25">
      <c r="A4828">
        <v>32500105</v>
      </c>
      <c r="B4828" t="s">
        <v>3955</v>
      </c>
      <c r="C4828">
        <v>25560</v>
      </c>
    </row>
    <row r="4829" spans="1:3" x14ac:dyDescent="0.25">
      <c r="A4829">
        <v>32500110</v>
      </c>
      <c r="B4829" t="s">
        <v>3956</v>
      </c>
      <c r="C4829">
        <v>29160</v>
      </c>
    </row>
    <row r="4830" spans="1:3" x14ac:dyDescent="0.25">
      <c r="A4830">
        <v>32500115</v>
      </c>
      <c r="B4830" t="s">
        <v>3957</v>
      </c>
      <c r="C4830">
        <v>32805</v>
      </c>
    </row>
    <row r="4831" spans="1:3" x14ac:dyDescent="0.25">
      <c r="A4831">
        <v>32500120</v>
      </c>
      <c r="B4831" t="s">
        <v>3958</v>
      </c>
      <c r="C4831">
        <v>8415</v>
      </c>
    </row>
    <row r="4832" spans="1:3" x14ac:dyDescent="0.25">
      <c r="A4832">
        <v>32500125</v>
      </c>
      <c r="B4832" t="s">
        <v>3959</v>
      </c>
      <c r="C4832">
        <v>11880</v>
      </c>
    </row>
    <row r="4833" spans="1:3" x14ac:dyDescent="0.25">
      <c r="A4833">
        <v>32500130</v>
      </c>
      <c r="B4833" t="s">
        <v>3960</v>
      </c>
      <c r="C4833">
        <v>15345</v>
      </c>
    </row>
    <row r="4834" spans="1:3" x14ac:dyDescent="0.25">
      <c r="A4834">
        <v>32500135</v>
      </c>
      <c r="B4834" t="s">
        <v>3961</v>
      </c>
      <c r="C4834">
        <v>18900</v>
      </c>
    </row>
    <row r="4835" spans="1:3" x14ac:dyDescent="0.25">
      <c r="A4835">
        <v>32500140</v>
      </c>
      <c r="B4835" t="s">
        <v>3962</v>
      </c>
      <c r="C4835">
        <v>22455</v>
      </c>
    </row>
    <row r="4836" spans="1:3" x14ac:dyDescent="0.25">
      <c r="A4836">
        <v>32500145</v>
      </c>
      <c r="B4836" t="s">
        <v>3963</v>
      </c>
      <c r="C4836">
        <v>26100</v>
      </c>
    </row>
    <row r="4837" spans="1:3" x14ac:dyDescent="0.25">
      <c r="A4837">
        <v>32500150</v>
      </c>
      <c r="B4837" t="s">
        <v>3964</v>
      </c>
      <c r="C4837">
        <v>29745</v>
      </c>
    </row>
    <row r="4838" spans="1:3" x14ac:dyDescent="0.25">
      <c r="A4838">
        <v>32500155</v>
      </c>
      <c r="B4838" t="s">
        <v>3965</v>
      </c>
      <c r="C4838">
        <v>33480</v>
      </c>
    </row>
    <row r="4839" spans="1:3" x14ac:dyDescent="0.25">
      <c r="A4839">
        <v>32500160</v>
      </c>
      <c r="B4839" t="s">
        <v>3966</v>
      </c>
      <c r="C4839">
        <v>8595</v>
      </c>
    </row>
    <row r="4840" spans="1:3" x14ac:dyDescent="0.25">
      <c r="A4840">
        <v>32500165</v>
      </c>
      <c r="B4840" t="s">
        <v>3967</v>
      </c>
      <c r="C4840">
        <v>12105</v>
      </c>
    </row>
    <row r="4841" spans="1:3" x14ac:dyDescent="0.25">
      <c r="A4841">
        <v>32500170</v>
      </c>
      <c r="B4841" t="s">
        <v>3968</v>
      </c>
      <c r="C4841">
        <v>15660</v>
      </c>
    </row>
    <row r="4842" spans="1:3" x14ac:dyDescent="0.25">
      <c r="A4842">
        <v>32500175</v>
      </c>
      <c r="B4842" t="s">
        <v>3969</v>
      </c>
      <c r="C4842">
        <v>19260</v>
      </c>
    </row>
    <row r="4843" spans="1:3" x14ac:dyDescent="0.25">
      <c r="A4843">
        <v>32500180</v>
      </c>
      <c r="B4843" t="s">
        <v>3970</v>
      </c>
      <c r="C4843">
        <v>22905</v>
      </c>
    </row>
    <row r="4844" spans="1:3" x14ac:dyDescent="0.25">
      <c r="A4844">
        <v>32500185</v>
      </c>
      <c r="B4844" t="s">
        <v>3971</v>
      </c>
      <c r="C4844">
        <v>26595</v>
      </c>
    </row>
    <row r="4845" spans="1:3" x14ac:dyDescent="0.25">
      <c r="A4845">
        <v>32500190</v>
      </c>
      <c r="B4845" t="s">
        <v>3972</v>
      </c>
      <c r="C4845">
        <v>30330</v>
      </c>
    </row>
    <row r="4846" spans="1:3" x14ac:dyDescent="0.25">
      <c r="A4846">
        <v>32500195</v>
      </c>
      <c r="B4846" t="s">
        <v>3973</v>
      </c>
      <c r="C4846">
        <v>34110</v>
      </c>
    </row>
    <row r="4847" spans="1:3" x14ac:dyDescent="0.25">
      <c r="A4847">
        <v>32500200</v>
      </c>
      <c r="B4847" t="s">
        <v>3974</v>
      </c>
      <c r="C4847">
        <v>8775</v>
      </c>
    </row>
    <row r="4848" spans="1:3" x14ac:dyDescent="0.25">
      <c r="A4848">
        <v>32500205</v>
      </c>
      <c r="B4848" t="s">
        <v>3975</v>
      </c>
      <c r="C4848">
        <v>12375</v>
      </c>
    </row>
    <row r="4849" spans="1:3" x14ac:dyDescent="0.25">
      <c r="A4849">
        <v>32500210</v>
      </c>
      <c r="B4849" t="s">
        <v>3976</v>
      </c>
      <c r="C4849">
        <v>15975</v>
      </c>
    </row>
    <row r="4850" spans="1:3" x14ac:dyDescent="0.25">
      <c r="A4850">
        <v>32500215</v>
      </c>
      <c r="B4850" t="s">
        <v>3977</v>
      </c>
      <c r="C4850">
        <v>19665</v>
      </c>
    </row>
    <row r="4851" spans="1:3" x14ac:dyDescent="0.25">
      <c r="A4851">
        <v>32500220</v>
      </c>
      <c r="B4851" t="s">
        <v>3978</v>
      </c>
      <c r="C4851">
        <v>23355</v>
      </c>
    </row>
    <row r="4852" spans="1:3" x14ac:dyDescent="0.25">
      <c r="A4852">
        <v>32500225</v>
      </c>
      <c r="B4852" t="s">
        <v>3979</v>
      </c>
      <c r="C4852">
        <v>27135</v>
      </c>
    </row>
    <row r="4853" spans="1:3" x14ac:dyDescent="0.25">
      <c r="A4853">
        <v>32500230</v>
      </c>
      <c r="B4853" t="s">
        <v>3980</v>
      </c>
      <c r="C4853">
        <v>30915</v>
      </c>
    </row>
    <row r="4854" spans="1:3" x14ac:dyDescent="0.25">
      <c r="A4854">
        <v>32500235</v>
      </c>
      <c r="B4854" t="s">
        <v>3981</v>
      </c>
      <c r="C4854">
        <v>34785</v>
      </c>
    </row>
    <row r="4855" spans="1:3" x14ac:dyDescent="0.25">
      <c r="A4855">
        <v>32500240</v>
      </c>
      <c r="B4855" t="s">
        <v>3982</v>
      </c>
      <c r="C4855">
        <v>8955</v>
      </c>
    </row>
    <row r="4856" spans="1:3" x14ac:dyDescent="0.25">
      <c r="A4856">
        <v>32500245</v>
      </c>
      <c r="B4856" t="s">
        <v>3983</v>
      </c>
      <c r="C4856">
        <v>12600</v>
      </c>
    </row>
    <row r="4857" spans="1:3" x14ac:dyDescent="0.25">
      <c r="A4857">
        <v>32500250</v>
      </c>
      <c r="B4857" t="s">
        <v>3984</v>
      </c>
      <c r="C4857">
        <v>16290</v>
      </c>
    </row>
    <row r="4858" spans="1:3" x14ac:dyDescent="0.25">
      <c r="A4858">
        <v>32500255</v>
      </c>
      <c r="B4858" t="s">
        <v>3985</v>
      </c>
      <c r="C4858">
        <v>20025</v>
      </c>
    </row>
    <row r="4859" spans="1:3" x14ac:dyDescent="0.25">
      <c r="A4859">
        <v>32500260</v>
      </c>
      <c r="B4859" t="s">
        <v>3986</v>
      </c>
      <c r="C4859">
        <v>23805</v>
      </c>
    </row>
    <row r="4860" spans="1:3" x14ac:dyDescent="0.25">
      <c r="A4860">
        <v>32500265</v>
      </c>
      <c r="B4860" t="s">
        <v>3987</v>
      </c>
      <c r="C4860">
        <v>27630</v>
      </c>
    </row>
    <row r="4861" spans="1:3" x14ac:dyDescent="0.25">
      <c r="A4861">
        <v>32500270</v>
      </c>
      <c r="B4861" t="s">
        <v>3988</v>
      </c>
      <c r="C4861">
        <v>31500</v>
      </c>
    </row>
    <row r="4862" spans="1:3" x14ac:dyDescent="0.25">
      <c r="A4862">
        <v>32500275</v>
      </c>
      <c r="B4862" t="s">
        <v>3989</v>
      </c>
      <c r="C4862">
        <v>35415</v>
      </c>
    </row>
    <row r="4863" spans="1:3" x14ac:dyDescent="0.25">
      <c r="A4863">
        <v>32500280</v>
      </c>
      <c r="B4863" t="s">
        <v>3990</v>
      </c>
      <c r="C4863">
        <v>9135</v>
      </c>
    </row>
    <row r="4864" spans="1:3" x14ac:dyDescent="0.25">
      <c r="A4864">
        <v>32500285</v>
      </c>
      <c r="B4864" t="s">
        <v>3991</v>
      </c>
      <c r="C4864">
        <v>12870</v>
      </c>
    </row>
    <row r="4865" spans="1:3" x14ac:dyDescent="0.25">
      <c r="A4865">
        <v>32500290</v>
      </c>
      <c r="B4865" t="s">
        <v>3992</v>
      </c>
      <c r="C4865">
        <v>16605</v>
      </c>
    </row>
    <row r="4866" spans="1:3" x14ac:dyDescent="0.25">
      <c r="A4866">
        <v>32500295</v>
      </c>
      <c r="B4866" t="s">
        <v>3993</v>
      </c>
      <c r="C4866">
        <v>20430</v>
      </c>
    </row>
    <row r="4867" spans="1:3" x14ac:dyDescent="0.25">
      <c r="A4867">
        <v>32500300</v>
      </c>
      <c r="B4867" t="s">
        <v>3994</v>
      </c>
      <c r="C4867">
        <v>24255</v>
      </c>
    </row>
    <row r="4868" spans="1:3" x14ac:dyDescent="0.25">
      <c r="A4868">
        <v>32500305</v>
      </c>
      <c r="B4868" t="s">
        <v>3995</v>
      </c>
      <c r="C4868">
        <v>28170</v>
      </c>
    </row>
    <row r="4869" spans="1:3" x14ac:dyDescent="0.25">
      <c r="A4869">
        <v>32500310</v>
      </c>
      <c r="B4869" t="s">
        <v>3996</v>
      </c>
      <c r="C4869">
        <v>32085</v>
      </c>
    </row>
    <row r="4870" spans="1:3" x14ac:dyDescent="0.25">
      <c r="A4870">
        <v>32500315</v>
      </c>
      <c r="B4870" t="s">
        <v>3997</v>
      </c>
      <c r="C4870">
        <v>36090</v>
      </c>
    </row>
    <row r="4871" spans="1:3" x14ac:dyDescent="0.25">
      <c r="A4871">
        <v>32500320</v>
      </c>
      <c r="B4871" t="s">
        <v>3998</v>
      </c>
      <c r="C4871">
        <v>9315</v>
      </c>
    </row>
    <row r="4872" spans="1:3" x14ac:dyDescent="0.25">
      <c r="A4872">
        <v>32500325</v>
      </c>
      <c r="B4872" t="s">
        <v>3999</v>
      </c>
      <c r="C4872">
        <v>13095</v>
      </c>
    </row>
    <row r="4873" spans="1:3" x14ac:dyDescent="0.25">
      <c r="A4873">
        <v>32500330</v>
      </c>
      <c r="B4873" t="s">
        <v>4000</v>
      </c>
      <c r="C4873">
        <v>16920</v>
      </c>
    </row>
    <row r="4874" spans="1:3" x14ac:dyDescent="0.25">
      <c r="A4874">
        <v>32500335</v>
      </c>
      <c r="B4874" t="s">
        <v>4001</v>
      </c>
      <c r="C4874">
        <v>20790</v>
      </c>
    </row>
    <row r="4875" spans="1:3" x14ac:dyDescent="0.25">
      <c r="A4875">
        <v>32500340</v>
      </c>
      <c r="B4875" t="s">
        <v>4002</v>
      </c>
      <c r="C4875">
        <v>24705</v>
      </c>
    </row>
    <row r="4876" spans="1:3" x14ac:dyDescent="0.25">
      <c r="A4876">
        <v>32500345</v>
      </c>
      <c r="B4876" t="s">
        <v>4003</v>
      </c>
      <c r="C4876">
        <v>28665</v>
      </c>
    </row>
    <row r="4877" spans="1:3" x14ac:dyDescent="0.25">
      <c r="A4877">
        <v>32500350</v>
      </c>
      <c r="B4877" t="s">
        <v>4004</v>
      </c>
      <c r="C4877">
        <v>32670</v>
      </c>
    </row>
    <row r="4878" spans="1:3" x14ac:dyDescent="0.25">
      <c r="A4878">
        <v>32500355</v>
      </c>
      <c r="B4878" t="s">
        <v>4005</v>
      </c>
      <c r="C4878">
        <v>36720</v>
      </c>
    </row>
    <row r="4879" spans="1:3" x14ac:dyDescent="0.25">
      <c r="A4879">
        <v>32500360</v>
      </c>
      <c r="B4879" t="s">
        <v>4006</v>
      </c>
      <c r="C4879">
        <v>9495</v>
      </c>
    </row>
    <row r="4880" spans="1:3" x14ac:dyDescent="0.25">
      <c r="A4880">
        <v>32500365</v>
      </c>
      <c r="B4880" t="s">
        <v>4007</v>
      </c>
      <c r="C4880">
        <v>13365</v>
      </c>
    </row>
    <row r="4881" spans="1:3" x14ac:dyDescent="0.25">
      <c r="A4881">
        <v>32500370</v>
      </c>
      <c r="B4881" t="s">
        <v>4008</v>
      </c>
      <c r="C4881">
        <v>17235</v>
      </c>
    </row>
    <row r="4882" spans="1:3" x14ac:dyDescent="0.25">
      <c r="A4882">
        <v>32500375</v>
      </c>
      <c r="B4882" t="s">
        <v>4009</v>
      </c>
      <c r="C4882">
        <v>21195</v>
      </c>
    </row>
    <row r="4883" spans="1:3" x14ac:dyDescent="0.25">
      <c r="A4883">
        <v>32500380</v>
      </c>
      <c r="B4883" t="s">
        <v>4010</v>
      </c>
      <c r="C4883">
        <v>25155</v>
      </c>
    </row>
    <row r="4884" spans="1:3" x14ac:dyDescent="0.25">
      <c r="A4884">
        <v>32500385</v>
      </c>
      <c r="B4884" t="s">
        <v>4011</v>
      </c>
      <c r="C4884">
        <v>29205</v>
      </c>
    </row>
    <row r="4885" spans="1:3" x14ac:dyDescent="0.25">
      <c r="A4885">
        <v>32500390</v>
      </c>
      <c r="B4885" t="s">
        <v>4012</v>
      </c>
      <c r="C4885">
        <v>33255</v>
      </c>
    </row>
    <row r="4886" spans="1:3" x14ac:dyDescent="0.25">
      <c r="A4886">
        <v>32500395</v>
      </c>
      <c r="B4886" t="s">
        <v>4013</v>
      </c>
      <c r="C4886">
        <v>37395</v>
      </c>
    </row>
    <row r="4887" spans="1:3" x14ac:dyDescent="0.25">
      <c r="A4887">
        <v>32500400</v>
      </c>
      <c r="B4887" t="s">
        <v>4014</v>
      </c>
      <c r="C4887">
        <v>9675</v>
      </c>
    </row>
    <row r="4888" spans="1:3" x14ac:dyDescent="0.25">
      <c r="A4888">
        <v>32500405</v>
      </c>
      <c r="B4888" t="s">
        <v>4015</v>
      </c>
      <c r="C4888">
        <v>13590</v>
      </c>
    </row>
    <row r="4889" spans="1:3" x14ac:dyDescent="0.25">
      <c r="A4889">
        <v>32500410</v>
      </c>
      <c r="B4889" t="s">
        <v>4016</v>
      </c>
      <c r="C4889">
        <v>17550</v>
      </c>
    </row>
    <row r="4890" spans="1:3" x14ac:dyDescent="0.25">
      <c r="A4890">
        <v>32500415</v>
      </c>
      <c r="B4890" t="s">
        <v>4017</v>
      </c>
      <c r="C4890">
        <v>21555</v>
      </c>
    </row>
    <row r="4891" spans="1:3" x14ac:dyDescent="0.25">
      <c r="A4891">
        <v>32500420</v>
      </c>
      <c r="B4891" t="s">
        <v>4018</v>
      </c>
      <c r="C4891">
        <v>25605</v>
      </c>
    </row>
    <row r="4892" spans="1:3" x14ac:dyDescent="0.25">
      <c r="A4892">
        <v>32500425</v>
      </c>
      <c r="B4892" t="s">
        <v>4019</v>
      </c>
      <c r="C4892">
        <v>29700</v>
      </c>
    </row>
    <row r="4893" spans="1:3" x14ac:dyDescent="0.25">
      <c r="A4893">
        <v>32500430</v>
      </c>
      <c r="B4893" t="s">
        <v>4020</v>
      </c>
      <c r="C4893">
        <v>33840</v>
      </c>
    </row>
    <row r="4894" spans="1:3" x14ac:dyDescent="0.25">
      <c r="A4894">
        <v>32500435</v>
      </c>
      <c r="B4894" t="s">
        <v>4021</v>
      </c>
      <c r="C4894">
        <v>38025</v>
      </c>
    </row>
    <row r="4895" spans="1:3" x14ac:dyDescent="0.25">
      <c r="A4895">
        <v>32500440</v>
      </c>
      <c r="B4895" t="s">
        <v>4022</v>
      </c>
      <c r="C4895">
        <v>9855</v>
      </c>
    </row>
    <row r="4896" spans="1:3" x14ac:dyDescent="0.25">
      <c r="A4896">
        <v>32500445</v>
      </c>
      <c r="B4896" t="s">
        <v>4023</v>
      </c>
      <c r="C4896">
        <v>13860</v>
      </c>
    </row>
    <row r="4897" spans="1:3" x14ac:dyDescent="0.25">
      <c r="A4897">
        <v>32500450</v>
      </c>
      <c r="B4897" t="s">
        <v>4024</v>
      </c>
      <c r="C4897">
        <v>17865</v>
      </c>
    </row>
    <row r="4898" spans="1:3" x14ac:dyDescent="0.25">
      <c r="A4898">
        <v>32500455</v>
      </c>
      <c r="B4898" t="s">
        <v>4025</v>
      </c>
      <c r="C4898">
        <v>21960</v>
      </c>
    </row>
    <row r="4899" spans="1:3" x14ac:dyDescent="0.25">
      <c r="A4899">
        <v>32500460</v>
      </c>
      <c r="B4899" t="s">
        <v>4026</v>
      </c>
      <c r="C4899">
        <v>26055</v>
      </c>
    </row>
    <row r="4900" spans="1:3" x14ac:dyDescent="0.25">
      <c r="A4900">
        <v>32500465</v>
      </c>
      <c r="B4900" t="s">
        <v>4027</v>
      </c>
      <c r="C4900">
        <v>30240</v>
      </c>
    </row>
    <row r="4901" spans="1:3" x14ac:dyDescent="0.25">
      <c r="A4901">
        <v>32500470</v>
      </c>
      <c r="B4901" t="s">
        <v>4028</v>
      </c>
      <c r="C4901">
        <v>34425</v>
      </c>
    </row>
    <row r="4902" spans="1:3" x14ac:dyDescent="0.25">
      <c r="A4902">
        <v>32500475</v>
      </c>
      <c r="B4902" t="s">
        <v>4029</v>
      </c>
      <c r="C4902">
        <v>38700</v>
      </c>
    </row>
    <row r="4903" spans="1:3" x14ac:dyDescent="0.25">
      <c r="A4903">
        <v>32500480</v>
      </c>
      <c r="B4903" t="s">
        <v>4030</v>
      </c>
      <c r="C4903">
        <v>10035</v>
      </c>
    </row>
    <row r="4904" spans="1:3" x14ac:dyDescent="0.25">
      <c r="A4904">
        <v>32500485</v>
      </c>
      <c r="B4904" t="s">
        <v>4031</v>
      </c>
      <c r="C4904">
        <v>14085</v>
      </c>
    </row>
    <row r="4905" spans="1:3" x14ac:dyDescent="0.25">
      <c r="A4905">
        <v>32500490</v>
      </c>
      <c r="B4905" t="s">
        <v>4032</v>
      </c>
      <c r="C4905">
        <v>18180</v>
      </c>
    </row>
    <row r="4906" spans="1:3" x14ac:dyDescent="0.25">
      <c r="A4906">
        <v>32500495</v>
      </c>
      <c r="B4906" t="s">
        <v>4033</v>
      </c>
      <c r="C4906">
        <v>22320</v>
      </c>
    </row>
    <row r="4907" spans="1:3" x14ac:dyDescent="0.25">
      <c r="A4907">
        <v>32500500</v>
      </c>
      <c r="B4907" t="s">
        <v>4034</v>
      </c>
      <c r="C4907">
        <v>26505</v>
      </c>
    </row>
    <row r="4908" spans="1:3" x14ac:dyDescent="0.25">
      <c r="A4908">
        <v>32500505</v>
      </c>
      <c r="B4908" t="s">
        <v>4035</v>
      </c>
      <c r="C4908">
        <v>30735</v>
      </c>
    </row>
    <row r="4909" spans="1:3" x14ac:dyDescent="0.25">
      <c r="A4909">
        <v>32500510</v>
      </c>
      <c r="B4909" t="s">
        <v>4036</v>
      </c>
      <c r="C4909">
        <v>35010</v>
      </c>
    </row>
    <row r="4910" spans="1:3" x14ac:dyDescent="0.25">
      <c r="A4910">
        <v>32500515</v>
      </c>
      <c r="B4910" t="s">
        <v>4037</v>
      </c>
      <c r="C4910">
        <v>39330</v>
      </c>
    </row>
    <row r="4911" spans="1:3" x14ac:dyDescent="0.25">
      <c r="A4911">
        <v>32500520</v>
      </c>
      <c r="B4911" t="s">
        <v>4038</v>
      </c>
      <c r="C4911">
        <v>10215</v>
      </c>
    </row>
    <row r="4912" spans="1:3" x14ac:dyDescent="0.25">
      <c r="A4912">
        <v>32500525</v>
      </c>
      <c r="B4912" t="s">
        <v>4039</v>
      </c>
      <c r="C4912">
        <v>14355</v>
      </c>
    </row>
    <row r="4913" spans="1:3" x14ac:dyDescent="0.25">
      <c r="A4913">
        <v>32500530</v>
      </c>
      <c r="B4913" t="s">
        <v>4040</v>
      </c>
      <c r="C4913">
        <v>18495</v>
      </c>
    </row>
    <row r="4914" spans="1:3" x14ac:dyDescent="0.25">
      <c r="A4914">
        <v>32500535</v>
      </c>
      <c r="B4914" t="s">
        <v>4041</v>
      </c>
      <c r="C4914">
        <v>22725</v>
      </c>
    </row>
    <row r="4915" spans="1:3" x14ac:dyDescent="0.25">
      <c r="A4915">
        <v>32500540</v>
      </c>
      <c r="B4915" t="s">
        <v>4042</v>
      </c>
      <c r="C4915">
        <v>26955</v>
      </c>
    </row>
    <row r="4916" spans="1:3" x14ac:dyDescent="0.25">
      <c r="A4916">
        <v>32500545</v>
      </c>
      <c r="B4916" t="s">
        <v>4043</v>
      </c>
      <c r="C4916">
        <v>31275</v>
      </c>
    </row>
    <row r="4917" spans="1:3" x14ac:dyDescent="0.25">
      <c r="A4917">
        <v>32500550</v>
      </c>
      <c r="B4917" t="s">
        <v>4044</v>
      </c>
      <c r="C4917">
        <v>35595</v>
      </c>
    </row>
    <row r="4918" spans="1:3" x14ac:dyDescent="0.25">
      <c r="A4918">
        <v>32500555</v>
      </c>
      <c r="B4918" t="s">
        <v>4045</v>
      </c>
      <c r="C4918">
        <v>40005</v>
      </c>
    </row>
    <row r="4919" spans="1:3" x14ac:dyDescent="0.25">
      <c r="A4919">
        <v>32500560</v>
      </c>
      <c r="B4919" t="s">
        <v>4046</v>
      </c>
      <c r="C4919">
        <v>10395</v>
      </c>
    </row>
    <row r="4920" spans="1:3" x14ac:dyDescent="0.25">
      <c r="A4920">
        <v>32500565</v>
      </c>
      <c r="B4920" t="s">
        <v>4047</v>
      </c>
      <c r="C4920">
        <v>14580</v>
      </c>
    </row>
    <row r="4921" spans="1:3" x14ac:dyDescent="0.25">
      <c r="A4921">
        <v>32500570</v>
      </c>
      <c r="B4921" t="s">
        <v>4048</v>
      </c>
      <c r="C4921">
        <v>18810</v>
      </c>
    </row>
    <row r="4922" spans="1:3" x14ac:dyDescent="0.25">
      <c r="A4922">
        <v>32500575</v>
      </c>
      <c r="B4922" t="s">
        <v>4049</v>
      </c>
      <c r="C4922">
        <v>23085</v>
      </c>
    </row>
    <row r="4923" spans="1:3" x14ac:dyDescent="0.25">
      <c r="A4923">
        <v>32500580</v>
      </c>
      <c r="B4923" t="s">
        <v>4050</v>
      </c>
      <c r="C4923">
        <v>27405</v>
      </c>
    </row>
    <row r="4924" spans="1:3" x14ac:dyDescent="0.25">
      <c r="A4924">
        <v>32500585</v>
      </c>
      <c r="B4924" t="s">
        <v>4051</v>
      </c>
      <c r="C4924">
        <v>31770</v>
      </c>
    </row>
    <row r="4925" spans="1:3" x14ac:dyDescent="0.25">
      <c r="A4925">
        <v>32500590</v>
      </c>
      <c r="B4925" t="s">
        <v>4052</v>
      </c>
      <c r="C4925">
        <v>36180</v>
      </c>
    </row>
    <row r="4926" spans="1:3" x14ac:dyDescent="0.25">
      <c r="A4926">
        <v>32500595</v>
      </c>
      <c r="B4926" t="s">
        <v>4053</v>
      </c>
      <c r="C4926">
        <v>40635</v>
      </c>
    </row>
    <row r="4927" spans="1:3" x14ac:dyDescent="0.25">
      <c r="A4927">
        <v>32500600</v>
      </c>
      <c r="B4927" t="s">
        <v>4054</v>
      </c>
      <c r="C4927">
        <v>10575</v>
      </c>
    </row>
    <row r="4928" spans="1:3" x14ac:dyDescent="0.25">
      <c r="A4928">
        <v>32500605</v>
      </c>
      <c r="B4928" t="s">
        <v>4055</v>
      </c>
      <c r="C4928">
        <v>14850</v>
      </c>
    </row>
    <row r="4929" spans="1:3" x14ac:dyDescent="0.25">
      <c r="A4929">
        <v>32500610</v>
      </c>
      <c r="B4929" t="s">
        <v>4056</v>
      </c>
      <c r="C4929">
        <v>19125</v>
      </c>
    </row>
    <row r="4930" spans="1:3" x14ac:dyDescent="0.25">
      <c r="A4930">
        <v>32500615</v>
      </c>
      <c r="B4930" t="s">
        <v>4057</v>
      </c>
      <c r="C4930">
        <v>23490</v>
      </c>
    </row>
    <row r="4931" spans="1:3" x14ac:dyDescent="0.25">
      <c r="A4931">
        <v>32500620</v>
      </c>
      <c r="B4931" t="s">
        <v>4058</v>
      </c>
      <c r="C4931">
        <v>27855</v>
      </c>
    </row>
    <row r="4932" spans="1:3" x14ac:dyDescent="0.25">
      <c r="A4932">
        <v>32500625</v>
      </c>
      <c r="B4932" t="s">
        <v>4059</v>
      </c>
      <c r="C4932">
        <v>32310</v>
      </c>
    </row>
    <row r="4933" spans="1:3" x14ac:dyDescent="0.25">
      <c r="A4933">
        <v>32500630</v>
      </c>
      <c r="B4933" t="s">
        <v>4060</v>
      </c>
      <c r="C4933">
        <v>36765</v>
      </c>
    </row>
    <row r="4934" spans="1:3" x14ac:dyDescent="0.25">
      <c r="A4934">
        <v>32500635</v>
      </c>
      <c r="B4934" t="s">
        <v>4061</v>
      </c>
      <c r="C4934">
        <v>41310</v>
      </c>
    </row>
    <row r="4935" spans="1:3" x14ac:dyDescent="0.25">
      <c r="A4935">
        <v>32500640</v>
      </c>
      <c r="B4935" t="s">
        <v>4062</v>
      </c>
      <c r="C4935">
        <v>10755</v>
      </c>
    </row>
    <row r="4936" spans="1:3" x14ac:dyDescent="0.25">
      <c r="A4936">
        <v>32500645</v>
      </c>
      <c r="B4936" t="s">
        <v>4063</v>
      </c>
      <c r="C4936">
        <v>15075</v>
      </c>
    </row>
    <row r="4937" spans="1:3" x14ac:dyDescent="0.25">
      <c r="A4937">
        <v>32500650</v>
      </c>
      <c r="B4937" t="s">
        <v>4064</v>
      </c>
      <c r="C4937">
        <v>19440</v>
      </c>
    </row>
    <row r="4938" spans="1:3" x14ac:dyDescent="0.25">
      <c r="A4938">
        <v>32500655</v>
      </c>
      <c r="B4938" t="s">
        <v>4065</v>
      </c>
      <c r="C4938">
        <v>23850</v>
      </c>
    </row>
    <row r="4939" spans="1:3" x14ac:dyDescent="0.25">
      <c r="A4939">
        <v>32500660</v>
      </c>
      <c r="B4939" t="s">
        <v>4066</v>
      </c>
      <c r="C4939">
        <v>28305</v>
      </c>
    </row>
    <row r="4940" spans="1:3" x14ac:dyDescent="0.25">
      <c r="A4940">
        <v>32500665</v>
      </c>
      <c r="B4940" t="s">
        <v>4067</v>
      </c>
      <c r="C4940">
        <v>32805</v>
      </c>
    </row>
    <row r="4941" spans="1:3" x14ac:dyDescent="0.25">
      <c r="A4941">
        <v>32500670</v>
      </c>
      <c r="B4941" t="s">
        <v>4068</v>
      </c>
      <c r="C4941">
        <v>37350</v>
      </c>
    </row>
    <row r="4942" spans="1:3" x14ac:dyDescent="0.25">
      <c r="A4942">
        <v>32500675</v>
      </c>
      <c r="B4942" t="s">
        <v>4069</v>
      </c>
      <c r="C4942">
        <v>41940</v>
      </c>
    </row>
    <row r="4943" spans="1:3" x14ac:dyDescent="0.25">
      <c r="A4943">
        <v>32509999</v>
      </c>
      <c r="B4943" t="s">
        <v>4070</v>
      </c>
      <c r="C4943">
        <v>0</v>
      </c>
    </row>
    <row r="4944" spans="1:3" x14ac:dyDescent="0.25">
      <c r="A4944">
        <v>32600000</v>
      </c>
      <c r="B4944" t="s">
        <v>4071</v>
      </c>
      <c r="C4944">
        <v>6390</v>
      </c>
    </row>
    <row r="4945" spans="1:3" x14ac:dyDescent="0.25">
      <c r="A4945">
        <v>32600005</v>
      </c>
      <c r="B4945" t="s">
        <v>4072</v>
      </c>
      <c r="C4945">
        <v>8955</v>
      </c>
    </row>
    <row r="4946" spans="1:3" x14ac:dyDescent="0.25">
      <c r="A4946">
        <v>32600010</v>
      </c>
      <c r="B4946" t="s">
        <v>4073</v>
      </c>
      <c r="C4946">
        <v>11565</v>
      </c>
    </row>
    <row r="4947" spans="1:3" x14ac:dyDescent="0.25">
      <c r="A4947">
        <v>32600015</v>
      </c>
      <c r="B4947" t="s">
        <v>4074</v>
      </c>
      <c r="C4947">
        <v>14220</v>
      </c>
    </row>
    <row r="4948" spans="1:3" x14ac:dyDescent="0.25">
      <c r="A4948">
        <v>32600020</v>
      </c>
      <c r="B4948" t="s">
        <v>4075</v>
      </c>
      <c r="C4948">
        <v>16920</v>
      </c>
    </row>
    <row r="4949" spans="1:3" x14ac:dyDescent="0.25">
      <c r="A4949">
        <v>32600025</v>
      </c>
      <c r="B4949" t="s">
        <v>4076</v>
      </c>
      <c r="C4949">
        <v>19665</v>
      </c>
    </row>
    <row r="4950" spans="1:3" x14ac:dyDescent="0.25">
      <c r="A4950">
        <v>32600030</v>
      </c>
      <c r="B4950" t="s">
        <v>4077</v>
      </c>
      <c r="C4950">
        <v>6615</v>
      </c>
    </row>
    <row r="4951" spans="1:3" x14ac:dyDescent="0.25">
      <c r="A4951">
        <v>32600035</v>
      </c>
      <c r="B4951" t="s">
        <v>4078</v>
      </c>
      <c r="C4951">
        <v>9270</v>
      </c>
    </row>
    <row r="4952" spans="1:3" x14ac:dyDescent="0.25">
      <c r="A4952">
        <v>32600040</v>
      </c>
      <c r="B4952" t="s">
        <v>4079</v>
      </c>
      <c r="C4952">
        <v>11970</v>
      </c>
    </row>
    <row r="4953" spans="1:3" x14ac:dyDescent="0.25">
      <c r="A4953">
        <v>32600045</v>
      </c>
      <c r="B4953" t="s">
        <v>4080</v>
      </c>
      <c r="C4953">
        <v>14715</v>
      </c>
    </row>
    <row r="4954" spans="1:3" x14ac:dyDescent="0.25">
      <c r="A4954">
        <v>32600050</v>
      </c>
      <c r="B4954" t="s">
        <v>4081</v>
      </c>
      <c r="C4954">
        <v>17505</v>
      </c>
    </row>
    <row r="4955" spans="1:3" x14ac:dyDescent="0.25">
      <c r="A4955">
        <v>32600055</v>
      </c>
      <c r="B4955" t="s">
        <v>4082</v>
      </c>
      <c r="C4955">
        <v>20340</v>
      </c>
    </row>
    <row r="4956" spans="1:3" x14ac:dyDescent="0.25">
      <c r="A4956">
        <v>32600060</v>
      </c>
      <c r="B4956" t="s">
        <v>4083</v>
      </c>
      <c r="C4956">
        <v>6840</v>
      </c>
    </row>
    <row r="4957" spans="1:3" x14ac:dyDescent="0.25">
      <c r="A4957">
        <v>32600065</v>
      </c>
      <c r="B4957" t="s">
        <v>4084</v>
      </c>
      <c r="C4957">
        <v>9585</v>
      </c>
    </row>
    <row r="4958" spans="1:3" x14ac:dyDescent="0.25">
      <c r="A4958">
        <v>32600070</v>
      </c>
      <c r="B4958" t="s">
        <v>4085</v>
      </c>
      <c r="C4958">
        <v>12375</v>
      </c>
    </row>
    <row r="4959" spans="1:3" x14ac:dyDescent="0.25">
      <c r="A4959">
        <v>32600075</v>
      </c>
      <c r="B4959" t="s">
        <v>4086</v>
      </c>
      <c r="C4959">
        <v>15210</v>
      </c>
    </row>
    <row r="4960" spans="1:3" x14ac:dyDescent="0.25">
      <c r="A4960">
        <v>32600080</v>
      </c>
      <c r="B4960" t="s">
        <v>4087</v>
      </c>
      <c r="C4960">
        <v>18090</v>
      </c>
    </row>
    <row r="4961" spans="1:3" x14ac:dyDescent="0.25">
      <c r="A4961">
        <v>32600085</v>
      </c>
      <c r="B4961" t="s">
        <v>4088</v>
      </c>
      <c r="C4961">
        <v>21015</v>
      </c>
    </row>
    <row r="4962" spans="1:3" x14ac:dyDescent="0.25">
      <c r="A4962">
        <v>32600090</v>
      </c>
      <c r="B4962" t="s">
        <v>4089</v>
      </c>
      <c r="C4962">
        <v>7065</v>
      </c>
    </row>
    <row r="4963" spans="1:3" x14ac:dyDescent="0.25">
      <c r="A4963">
        <v>32600095</v>
      </c>
      <c r="B4963" t="s">
        <v>4090</v>
      </c>
      <c r="C4963">
        <v>9900</v>
      </c>
    </row>
    <row r="4964" spans="1:3" x14ac:dyDescent="0.25">
      <c r="A4964">
        <v>32600100</v>
      </c>
      <c r="B4964" t="s">
        <v>4091</v>
      </c>
      <c r="C4964">
        <v>12780</v>
      </c>
    </row>
    <row r="4965" spans="1:3" x14ac:dyDescent="0.25">
      <c r="A4965">
        <v>32600105</v>
      </c>
      <c r="B4965" t="s">
        <v>4092</v>
      </c>
      <c r="C4965">
        <v>15705</v>
      </c>
    </row>
    <row r="4966" spans="1:3" x14ac:dyDescent="0.25">
      <c r="A4966">
        <v>32600110</v>
      </c>
      <c r="B4966" t="s">
        <v>4093</v>
      </c>
      <c r="C4966">
        <v>18675</v>
      </c>
    </row>
    <row r="4967" spans="1:3" x14ac:dyDescent="0.25">
      <c r="A4967">
        <v>32600115</v>
      </c>
      <c r="B4967" t="s">
        <v>4094</v>
      </c>
      <c r="C4967">
        <v>21690</v>
      </c>
    </row>
    <row r="4968" spans="1:3" x14ac:dyDescent="0.25">
      <c r="A4968">
        <v>32600120</v>
      </c>
      <c r="B4968" t="s">
        <v>4095</v>
      </c>
      <c r="C4968">
        <v>24750</v>
      </c>
    </row>
    <row r="4969" spans="1:3" x14ac:dyDescent="0.25">
      <c r="A4969">
        <v>32600125</v>
      </c>
      <c r="B4969" t="s">
        <v>4096</v>
      </c>
      <c r="C4969">
        <v>27855</v>
      </c>
    </row>
    <row r="4970" spans="1:3" x14ac:dyDescent="0.25">
      <c r="A4970">
        <v>32600130</v>
      </c>
      <c r="B4970" t="s">
        <v>4097</v>
      </c>
      <c r="C4970">
        <v>7290</v>
      </c>
    </row>
    <row r="4971" spans="1:3" x14ac:dyDescent="0.25">
      <c r="A4971">
        <v>32600135</v>
      </c>
      <c r="B4971" t="s">
        <v>4098</v>
      </c>
      <c r="C4971">
        <v>10215</v>
      </c>
    </row>
    <row r="4972" spans="1:3" x14ac:dyDescent="0.25">
      <c r="A4972">
        <v>32600140</v>
      </c>
      <c r="B4972" t="s">
        <v>4099</v>
      </c>
      <c r="C4972">
        <v>13185</v>
      </c>
    </row>
    <row r="4973" spans="1:3" x14ac:dyDescent="0.25">
      <c r="A4973">
        <v>32600145</v>
      </c>
      <c r="B4973" t="s">
        <v>4100</v>
      </c>
      <c r="C4973">
        <v>16200</v>
      </c>
    </row>
    <row r="4974" spans="1:3" x14ac:dyDescent="0.25">
      <c r="A4974">
        <v>32600150</v>
      </c>
      <c r="B4974" t="s">
        <v>4101</v>
      </c>
      <c r="C4974">
        <v>19260</v>
      </c>
    </row>
    <row r="4975" spans="1:3" x14ac:dyDescent="0.25">
      <c r="A4975">
        <v>32600155</v>
      </c>
      <c r="B4975" t="s">
        <v>4102</v>
      </c>
      <c r="C4975">
        <v>22365</v>
      </c>
    </row>
    <row r="4976" spans="1:3" x14ac:dyDescent="0.25">
      <c r="A4976">
        <v>32600160</v>
      </c>
      <c r="B4976" t="s">
        <v>4103</v>
      </c>
      <c r="C4976">
        <v>25515</v>
      </c>
    </row>
    <row r="4977" spans="1:3" x14ac:dyDescent="0.25">
      <c r="A4977">
        <v>32600165</v>
      </c>
      <c r="B4977" t="s">
        <v>4104</v>
      </c>
      <c r="C4977">
        <v>28710</v>
      </c>
    </row>
    <row r="4978" spans="1:3" x14ac:dyDescent="0.25">
      <c r="A4978">
        <v>32600170</v>
      </c>
      <c r="B4978" t="s">
        <v>4105</v>
      </c>
      <c r="C4978">
        <v>7515</v>
      </c>
    </row>
    <row r="4979" spans="1:3" x14ac:dyDescent="0.25">
      <c r="A4979">
        <v>32600175</v>
      </c>
      <c r="B4979" t="s">
        <v>4106</v>
      </c>
      <c r="C4979">
        <v>10530</v>
      </c>
    </row>
    <row r="4980" spans="1:3" x14ac:dyDescent="0.25">
      <c r="A4980">
        <v>32600180</v>
      </c>
      <c r="B4980" t="s">
        <v>4107</v>
      </c>
      <c r="C4980">
        <v>13590</v>
      </c>
    </row>
    <row r="4981" spans="1:3" x14ac:dyDescent="0.25">
      <c r="A4981">
        <v>32600185</v>
      </c>
      <c r="B4981" t="s">
        <v>4108</v>
      </c>
      <c r="C4981">
        <v>16695</v>
      </c>
    </row>
    <row r="4982" spans="1:3" x14ac:dyDescent="0.25">
      <c r="A4982">
        <v>32600190</v>
      </c>
      <c r="B4982" t="s">
        <v>4109</v>
      </c>
      <c r="C4982">
        <v>19845</v>
      </c>
    </row>
    <row r="4983" spans="1:3" x14ac:dyDescent="0.25">
      <c r="A4983">
        <v>32600195</v>
      </c>
      <c r="B4983" t="s">
        <v>4110</v>
      </c>
      <c r="C4983">
        <v>23040</v>
      </c>
    </row>
    <row r="4984" spans="1:3" x14ac:dyDescent="0.25">
      <c r="A4984">
        <v>32600200</v>
      </c>
      <c r="B4984" t="s">
        <v>4111</v>
      </c>
      <c r="C4984">
        <v>26280</v>
      </c>
    </row>
    <row r="4985" spans="1:3" x14ac:dyDescent="0.25">
      <c r="A4985">
        <v>32600205</v>
      </c>
      <c r="B4985" t="s">
        <v>4112</v>
      </c>
      <c r="C4985">
        <v>29565</v>
      </c>
    </row>
    <row r="4986" spans="1:3" x14ac:dyDescent="0.25">
      <c r="A4986">
        <v>32600210</v>
      </c>
      <c r="B4986" t="s">
        <v>4113</v>
      </c>
      <c r="C4986">
        <v>7740</v>
      </c>
    </row>
    <row r="4987" spans="1:3" x14ac:dyDescent="0.25">
      <c r="A4987">
        <v>32600215</v>
      </c>
      <c r="B4987" t="s">
        <v>4114</v>
      </c>
      <c r="C4987">
        <v>10845</v>
      </c>
    </row>
    <row r="4988" spans="1:3" x14ac:dyDescent="0.25">
      <c r="A4988">
        <v>32600220</v>
      </c>
      <c r="B4988" t="s">
        <v>4115</v>
      </c>
      <c r="C4988">
        <v>13995</v>
      </c>
    </row>
    <row r="4989" spans="1:3" x14ac:dyDescent="0.25">
      <c r="A4989">
        <v>32600225</v>
      </c>
      <c r="B4989" t="s">
        <v>4116</v>
      </c>
      <c r="C4989">
        <v>17190</v>
      </c>
    </row>
    <row r="4990" spans="1:3" x14ac:dyDescent="0.25">
      <c r="A4990">
        <v>32600230</v>
      </c>
      <c r="B4990" t="s">
        <v>4117</v>
      </c>
      <c r="C4990">
        <v>20430</v>
      </c>
    </row>
    <row r="4991" spans="1:3" x14ac:dyDescent="0.25">
      <c r="A4991">
        <v>32600235</v>
      </c>
      <c r="B4991" t="s">
        <v>4118</v>
      </c>
      <c r="C4991">
        <v>23715</v>
      </c>
    </row>
    <row r="4992" spans="1:3" x14ac:dyDescent="0.25">
      <c r="A4992">
        <v>32600240</v>
      </c>
      <c r="B4992" t="s">
        <v>4119</v>
      </c>
      <c r="C4992">
        <v>27045</v>
      </c>
    </row>
    <row r="4993" spans="1:3" x14ac:dyDescent="0.25">
      <c r="A4993">
        <v>32600245</v>
      </c>
      <c r="B4993" t="s">
        <v>4120</v>
      </c>
      <c r="C4993">
        <v>30420</v>
      </c>
    </row>
    <row r="4994" spans="1:3" x14ac:dyDescent="0.25">
      <c r="A4994">
        <v>32600250</v>
      </c>
      <c r="B4994" t="s">
        <v>4121</v>
      </c>
      <c r="C4994">
        <v>7965</v>
      </c>
    </row>
    <row r="4995" spans="1:3" x14ac:dyDescent="0.25">
      <c r="A4995">
        <v>32600255</v>
      </c>
      <c r="B4995" t="s">
        <v>4122</v>
      </c>
      <c r="C4995">
        <v>11160</v>
      </c>
    </row>
    <row r="4996" spans="1:3" x14ac:dyDescent="0.25">
      <c r="A4996">
        <v>32600260</v>
      </c>
      <c r="B4996" t="s">
        <v>4123</v>
      </c>
      <c r="C4996">
        <v>14400</v>
      </c>
    </row>
    <row r="4997" spans="1:3" x14ac:dyDescent="0.25">
      <c r="A4997">
        <v>32600265</v>
      </c>
      <c r="B4997" t="s">
        <v>4124</v>
      </c>
      <c r="C4997">
        <v>17685</v>
      </c>
    </row>
    <row r="4998" spans="1:3" x14ac:dyDescent="0.25">
      <c r="A4998">
        <v>32600270</v>
      </c>
      <c r="B4998" t="s">
        <v>4125</v>
      </c>
      <c r="C4998">
        <v>21015</v>
      </c>
    </row>
    <row r="4999" spans="1:3" x14ac:dyDescent="0.25">
      <c r="A4999">
        <v>32600275</v>
      </c>
      <c r="B4999" t="s">
        <v>4126</v>
      </c>
      <c r="C4999">
        <v>24390</v>
      </c>
    </row>
    <row r="5000" spans="1:3" x14ac:dyDescent="0.25">
      <c r="A5000">
        <v>32600280</v>
      </c>
      <c r="B5000" t="s">
        <v>4127</v>
      </c>
      <c r="C5000">
        <v>27810</v>
      </c>
    </row>
    <row r="5001" spans="1:3" x14ac:dyDescent="0.25">
      <c r="A5001">
        <v>32600285</v>
      </c>
      <c r="B5001" t="s">
        <v>4128</v>
      </c>
      <c r="C5001">
        <v>31275</v>
      </c>
    </row>
    <row r="5002" spans="1:3" x14ac:dyDescent="0.25">
      <c r="A5002">
        <v>32600290</v>
      </c>
      <c r="B5002" t="s">
        <v>4129</v>
      </c>
      <c r="C5002">
        <v>8190</v>
      </c>
    </row>
    <row r="5003" spans="1:3" x14ac:dyDescent="0.25">
      <c r="A5003">
        <v>32600295</v>
      </c>
      <c r="B5003" t="s">
        <v>4130</v>
      </c>
      <c r="C5003">
        <v>11475</v>
      </c>
    </row>
    <row r="5004" spans="1:3" x14ac:dyDescent="0.25">
      <c r="A5004">
        <v>32600300</v>
      </c>
      <c r="B5004" t="s">
        <v>4131</v>
      </c>
      <c r="C5004">
        <v>14805</v>
      </c>
    </row>
    <row r="5005" spans="1:3" x14ac:dyDescent="0.25">
      <c r="A5005">
        <v>32600305</v>
      </c>
      <c r="B5005" t="s">
        <v>4132</v>
      </c>
      <c r="C5005">
        <v>18180</v>
      </c>
    </row>
    <row r="5006" spans="1:3" x14ac:dyDescent="0.25">
      <c r="A5006">
        <v>32600310</v>
      </c>
      <c r="B5006" t="s">
        <v>4133</v>
      </c>
      <c r="C5006">
        <v>21600</v>
      </c>
    </row>
    <row r="5007" spans="1:3" x14ac:dyDescent="0.25">
      <c r="A5007">
        <v>32600315</v>
      </c>
      <c r="B5007" t="s">
        <v>4134</v>
      </c>
      <c r="C5007">
        <v>25065</v>
      </c>
    </row>
    <row r="5008" spans="1:3" x14ac:dyDescent="0.25">
      <c r="A5008">
        <v>32600320</v>
      </c>
      <c r="B5008" t="s">
        <v>4135</v>
      </c>
      <c r="C5008">
        <v>28575</v>
      </c>
    </row>
    <row r="5009" spans="1:3" x14ac:dyDescent="0.25">
      <c r="A5009">
        <v>32600325</v>
      </c>
      <c r="B5009" t="s">
        <v>4136</v>
      </c>
      <c r="C5009">
        <v>32130</v>
      </c>
    </row>
    <row r="5010" spans="1:3" x14ac:dyDescent="0.25">
      <c r="A5010">
        <v>32600330</v>
      </c>
      <c r="B5010" t="s">
        <v>4137</v>
      </c>
      <c r="C5010">
        <v>8415</v>
      </c>
    </row>
    <row r="5011" spans="1:3" x14ac:dyDescent="0.25">
      <c r="A5011">
        <v>32600335</v>
      </c>
      <c r="B5011" t="s">
        <v>4138</v>
      </c>
      <c r="C5011">
        <v>11790</v>
      </c>
    </row>
    <row r="5012" spans="1:3" x14ac:dyDescent="0.25">
      <c r="A5012">
        <v>32600340</v>
      </c>
      <c r="B5012" t="s">
        <v>4139</v>
      </c>
      <c r="C5012">
        <v>15210</v>
      </c>
    </row>
    <row r="5013" spans="1:3" x14ac:dyDescent="0.25">
      <c r="A5013">
        <v>32600345</v>
      </c>
      <c r="B5013" t="s">
        <v>4140</v>
      </c>
      <c r="C5013">
        <v>18675</v>
      </c>
    </row>
    <row r="5014" spans="1:3" x14ac:dyDescent="0.25">
      <c r="A5014">
        <v>32600350</v>
      </c>
      <c r="B5014" t="s">
        <v>4141</v>
      </c>
      <c r="C5014">
        <v>22185</v>
      </c>
    </row>
    <row r="5015" spans="1:3" x14ac:dyDescent="0.25">
      <c r="A5015">
        <v>32600355</v>
      </c>
      <c r="B5015" t="s">
        <v>4142</v>
      </c>
      <c r="C5015">
        <v>25740</v>
      </c>
    </row>
    <row r="5016" spans="1:3" x14ac:dyDescent="0.25">
      <c r="A5016">
        <v>32600360</v>
      </c>
      <c r="B5016" t="s">
        <v>4143</v>
      </c>
      <c r="C5016">
        <v>29340</v>
      </c>
    </row>
    <row r="5017" spans="1:3" x14ac:dyDescent="0.25">
      <c r="A5017">
        <v>32600365</v>
      </c>
      <c r="B5017" t="s">
        <v>4144</v>
      </c>
      <c r="C5017">
        <v>32985</v>
      </c>
    </row>
    <row r="5018" spans="1:3" x14ac:dyDescent="0.25">
      <c r="A5018">
        <v>32600370</v>
      </c>
      <c r="B5018" t="s">
        <v>4145</v>
      </c>
      <c r="C5018">
        <v>8640</v>
      </c>
    </row>
    <row r="5019" spans="1:3" x14ac:dyDescent="0.25">
      <c r="A5019">
        <v>32600375</v>
      </c>
      <c r="B5019" t="s">
        <v>4146</v>
      </c>
      <c r="C5019">
        <v>12105</v>
      </c>
    </row>
    <row r="5020" spans="1:3" x14ac:dyDescent="0.25">
      <c r="A5020">
        <v>32600380</v>
      </c>
      <c r="B5020" t="s">
        <v>4147</v>
      </c>
      <c r="C5020">
        <v>15615</v>
      </c>
    </row>
    <row r="5021" spans="1:3" x14ac:dyDescent="0.25">
      <c r="A5021">
        <v>32600385</v>
      </c>
      <c r="B5021" t="s">
        <v>4148</v>
      </c>
      <c r="C5021">
        <v>19170</v>
      </c>
    </row>
    <row r="5022" spans="1:3" x14ac:dyDescent="0.25">
      <c r="A5022">
        <v>32600390</v>
      </c>
      <c r="B5022" t="s">
        <v>4149</v>
      </c>
      <c r="C5022">
        <v>22770</v>
      </c>
    </row>
    <row r="5023" spans="1:3" x14ac:dyDescent="0.25">
      <c r="A5023">
        <v>32600395</v>
      </c>
      <c r="B5023" t="s">
        <v>4150</v>
      </c>
      <c r="C5023">
        <v>26415</v>
      </c>
    </row>
    <row r="5024" spans="1:3" x14ac:dyDescent="0.25">
      <c r="A5024">
        <v>32600400</v>
      </c>
      <c r="B5024" t="s">
        <v>4151</v>
      </c>
      <c r="C5024">
        <v>30105</v>
      </c>
    </row>
    <row r="5025" spans="1:3" x14ac:dyDescent="0.25">
      <c r="A5025">
        <v>32600405</v>
      </c>
      <c r="B5025" t="s">
        <v>4152</v>
      </c>
      <c r="C5025">
        <v>33840</v>
      </c>
    </row>
    <row r="5026" spans="1:3" x14ac:dyDescent="0.25">
      <c r="A5026">
        <v>32609999</v>
      </c>
      <c r="B5026" t="s">
        <v>4153</v>
      </c>
      <c r="C5026">
        <v>0</v>
      </c>
    </row>
    <row r="5027" spans="1:3" x14ac:dyDescent="0.25">
      <c r="A5027">
        <v>32700000</v>
      </c>
      <c r="B5027" t="s">
        <v>4154</v>
      </c>
      <c r="C5027">
        <v>6075</v>
      </c>
    </row>
    <row r="5028" spans="1:3" x14ac:dyDescent="0.25">
      <c r="A5028">
        <v>32700005</v>
      </c>
      <c r="B5028" t="s">
        <v>4155</v>
      </c>
      <c r="C5028">
        <v>6570</v>
      </c>
    </row>
    <row r="5029" spans="1:3" x14ac:dyDescent="0.25">
      <c r="A5029">
        <v>32700010</v>
      </c>
      <c r="B5029" t="s">
        <v>4156</v>
      </c>
      <c r="C5029">
        <v>8595</v>
      </c>
    </row>
    <row r="5030" spans="1:3" x14ac:dyDescent="0.25">
      <c r="A5030">
        <v>32700015</v>
      </c>
      <c r="B5030" t="s">
        <v>4157</v>
      </c>
      <c r="C5030">
        <v>9360</v>
      </c>
    </row>
    <row r="5031" spans="1:3" x14ac:dyDescent="0.25">
      <c r="A5031">
        <v>32700020</v>
      </c>
      <c r="B5031" t="s">
        <v>4158</v>
      </c>
      <c r="C5031">
        <v>11160</v>
      </c>
    </row>
    <row r="5032" spans="1:3" x14ac:dyDescent="0.25">
      <c r="A5032">
        <v>32700025</v>
      </c>
      <c r="B5032" t="s">
        <v>4159</v>
      </c>
      <c r="C5032">
        <v>12195</v>
      </c>
    </row>
    <row r="5033" spans="1:3" x14ac:dyDescent="0.25">
      <c r="A5033">
        <v>32700030</v>
      </c>
      <c r="B5033" t="s">
        <v>4160</v>
      </c>
      <c r="C5033">
        <v>13770</v>
      </c>
    </row>
    <row r="5034" spans="1:3" x14ac:dyDescent="0.25">
      <c r="A5034">
        <v>32700035</v>
      </c>
      <c r="B5034" t="s">
        <v>4161</v>
      </c>
      <c r="C5034">
        <v>15030</v>
      </c>
    </row>
    <row r="5035" spans="1:3" x14ac:dyDescent="0.25">
      <c r="A5035">
        <v>32700040</v>
      </c>
      <c r="B5035" t="s">
        <v>4162</v>
      </c>
      <c r="C5035">
        <v>16425</v>
      </c>
    </row>
    <row r="5036" spans="1:3" x14ac:dyDescent="0.25">
      <c r="A5036">
        <v>32700045</v>
      </c>
      <c r="B5036" t="s">
        <v>4163</v>
      </c>
      <c r="C5036">
        <v>19125</v>
      </c>
    </row>
    <row r="5037" spans="1:3" x14ac:dyDescent="0.25">
      <c r="A5037">
        <v>32700050</v>
      </c>
      <c r="B5037" t="s">
        <v>4164</v>
      </c>
      <c r="C5037">
        <v>21870</v>
      </c>
    </row>
    <row r="5038" spans="1:3" x14ac:dyDescent="0.25">
      <c r="A5038">
        <v>32700055</v>
      </c>
      <c r="B5038" t="s">
        <v>4165</v>
      </c>
      <c r="C5038">
        <v>24660</v>
      </c>
    </row>
    <row r="5039" spans="1:3" x14ac:dyDescent="0.25">
      <c r="A5039">
        <v>32700060</v>
      </c>
      <c r="B5039" t="s">
        <v>4166</v>
      </c>
      <c r="C5039">
        <v>6255</v>
      </c>
    </row>
    <row r="5040" spans="1:3" x14ac:dyDescent="0.25">
      <c r="A5040">
        <v>32700065</v>
      </c>
      <c r="B5040" t="s">
        <v>4167</v>
      </c>
      <c r="C5040">
        <v>6795</v>
      </c>
    </row>
    <row r="5041" spans="1:3" x14ac:dyDescent="0.25">
      <c r="A5041">
        <v>32700070</v>
      </c>
      <c r="B5041" t="s">
        <v>4168</v>
      </c>
      <c r="C5041">
        <v>8865</v>
      </c>
    </row>
    <row r="5042" spans="1:3" x14ac:dyDescent="0.25">
      <c r="A5042">
        <v>32700075</v>
      </c>
      <c r="B5042" t="s">
        <v>4169</v>
      </c>
      <c r="C5042">
        <v>9630</v>
      </c>
    </row>
    <row r="5043" spans="1:3" x14ac:dyDescent="0.25">
      <c r="A5043">
        <v>32700080</v>
      </c>
      <c r="B5043" t="s">
        <v>4170</v>
      </c>
      <c r="C5043">
        <v>11475</v>
      </c>
    </row>
    <row r="5044" spans="1:3" x14ac:dyDescent="0.25">
      <c r="A5044">
        <v>32700085</v>
      </c>
      <c r="B5044" t="s">
        <v>4171</v>
      </c>
      <c r="C5044">
        <v>12510</v>
      </c>
    </row>
    <row r="5045" spans="1:3" x14ac:dyDescent="0.25">
      <c r="A5045">
        <v>32700090</v>
      </c>
      <c r="B5045" t="s">
        <v>4172</v>
      </c>
      <c r="C5045">
        <v>14175</v>
      </c>
    </row>
    <row r="5046" spans="1:3" x14ac:dyDescent="0.25">
      <c r="A5046">
        <v>32700095</v>
      </c>
      <c r="B5046" t="s">
        <v>4173</v>
      </c>
      <c r="C5046">
        <v>15480</v>
      </c>
    </row>
    <row r="5047" spans="1:3" x14ac:dyDescent="0.25">
      <c r="A5047">
        <v>32700100</v>
      </c>
      <c r="B5047" t="s">
        <v>4174</v>
      </c>
      <c r="C5047">
        <v>16875</v>
      </c>
    </row>
    <row r="5048" spans="1:3" x14ac:dyDescent="0.25">
      <c r="A5048">
        <v>32700105</v>
      </c>
      <c r="B5048" t="s">
        <v>4175</v>
      </c>
      <c r="C5048">
        <v>19665</v>
      </c>
    </row>
    <row r="5049" spans="1:3" x14ac:dyDescent="0.25">
      <c r="A5049">
        <v>32700110</v>
      </c>
      <c r="B5049" t="s">
        <v>4176</v>
      </c>
      <c r="C5049">
        <v>22455</v>
      </c>
    </row>
    <row r="5050" spans="1:3" x14ac:dyDescent="0.25">
      <c r="A5050">
        <v>32700115</v>
      </c>
      <c r="B5050" t="s">
        <v>4177</v>
      </c>
      <c r="C5050">
        <v>25335</v>
      </c>
    </row>
    <row r="5051" spans="1:3" x14ac:dyDescent="0.25">
      <c r="A5051">
        <v>32700120</v>
      </c>
      <c r="B5051" t="s">
        <v>4178</v>
      </c>
      <c r="C5051">
        <v>6435</v>
      </c>
    </row>
    <row r="5052" spans="1:3" x14ac:dyDescent="0.25">
      <c r="A5052">
        <v>32700125</v>
      </c>
      <c r="B5052" t="s">
        <v>4179</v>
      </c>
      <c r="C5052">
        <v>6975</v>
      </c>
    </row>
    <row r="5053" spans="1:3" x14ac:dyDescent="0.25">
      <c r="A5053">
        <v>32700130</v>
      </c>
      <c r="B5053" t="s">
        <v>4180</v>
      </c>
      <c r="C5053">
        <v>9090</v>
      </c>
    </row>
    <row r="5054" spans="1:3" x14ac:dyDescent="0.25">
      <c r="A5054">
        <v>32700135</v>
      </c>
      <c r="B5054" t="s">
        <v>4181</v>
      </c>
      <c r="C5054">
        <v>9900</v>
      </c>
    </row>
    <row r="5055" spans="1:3" x14ac:dyDescent="0.25">
      <c r="A5055">
        <v>32700140</v>
      </c>
      <c r="B5055" t="s">
        <v>4182</v>
      </c>
      <c r="C5055">
        <v>11790</v>
      </c>
    </row>
    <row r="5056" spans="1:3" x14ac:dyDescent="0.25">
      <c r="A5056">
        <v>32700145</v>
      </c>
      <c r="B5056" t="s">
        <v>4183</v>
      </c>
      <c r="C5056">
        <v>12870</v>
      </c>
    </row>
    <row r="5057" spans="1:3" x14ac:dyDescent="0.25">
      <c r="A5057">
        <v>32700150</v>
      </c>
      <c r="B5057" t="s">
        <v>4184</v>
      </c>
      <c r="C5057">
        <v>14535</v>
      </c>
    </row>
    <row r="5058" spans="1:3" x14ac:dyDescent="0.25">
      <c r="A5058">
        <v>32700155</v>
      </c>
      <c r="B5058" t="s">
        <v>4185</v>
      </c>
      <c r="C5058">
        <v>15885</v>
      </c>
    </row>
    <row r="5059" spans="1:3" x14ac:dyDescent="0.25">
      <c r="A5059">
        <v>32700160</v>
      </c>
      <c r="B5059" t="s">
        <v>4186</v>
      </c>
      <c r="C5059">
        <v>17325</v>
      </c>
    </row>
    <row r="5060" spans="1:3" x14ac:dyDescent="0.25">
      <c r="A5060">
        <v>32700165</v>
      </c>
      <c r="B5060" t="s">
        <v>4187</v>
      </c>
      <c r="C5060">
        <v>20160</v>
      </c>
    </row>
    <row r="5061" spans="1:3" x14ac:dyDescent="0.25">
      <c r="A5061">
        <v>32700170</v>
      </c>
      <c r="B5061" t="s">
        <v>4188</v>
      </c>
      <c r="C5061">
        <v>23040</v>
      </c>
    </row>
    <row r="5062" spans="1:3" x14ac:dyDescent="0.25">
      <c r="A5062">
        <v>32700175</v>
      </c>
      <c r="B5062" t="s">
        <v>4189</v>
      </c>
      <c r="C5062">
        <v>25965</v>
      </c>
    </row>
    <row r="5063" spans="1:3" x14ac:dyDescent="0.25">
      <c r="A5063">
        <v>32700180</v>
      </c>
      <c r="B5063" t="s">
        <v>4190</v>
      </c>
      <c r="C5063">
        <v>6525</v>
      </c>
    </row>
    <row r="5064" spans="1:3" x14ac:dyDescent="0.25">
      <c r="A5064">
        <v>32700185</v>
      </c>
      <c r="B5064" t="s">
        <v>4191</v>
      </c>
      <c r="C5064">
        <v>7065</v>
      </c>
    </row>
    <row r="5065" spans="1:3" x14ac:dyDescent="0.25">
      <c r="A5065">
        <v>32700190</v>
      </c>
      <c r="B5065" t="s">
        <v>4192</v>
      </c>
      <c r="C5065">
        <v>9270</v>
      </c>
    </row>
    <row r="5066" spans="1:3" x14ac:dyDescent="0.25">
      <c r="A5066">
        <v>32700195</v>
      </c>
      <c r="B5066" t="s">
        <v>4193</v>
      </c>
      <c r="C5066">
        <v>10080</v>
      </c>
    </row>
    <row r="5067" spans="1:3" x14ac:dyDescent="0.25">
      <c r="A5067">
        <v>32700200</v>
      </c>
      <c r="B5067" t="s">
        <v>4194</v>
      </c>
      <c r="C5067">
        <v>12015</v>
      </c>
    </row>
    <row r="5068" spans="1:3" x14ac:dyDescent="0.25">
      <c r="A5068">
        <v>32700205</v>
      </c>
      <c r="B5068" t="s">
        <v>4195</v>
      </c>
      <c r="C5068">
        <v>13095</v>
      </c>
    </row>
    <row r="5069" spans="1:3" x14ac:dyDescent="0.25">
      <c r="A5069">
        <v>32700210</v>
      </c>
      <c r="B5069" t="s">
        <v>4196</v>
      </c>
      <c r="C5069">
        <v>14850</v>
      </c>
    </row>
    <row r="5070" spans="1:3" x14ac:dyDescent="0.25">
      <c r="A5070">
        <v>32700215</v>
      </c>
      <c r="B5070" t="s">
        <v>4197</v>
      </c>
      <c r="C5070">
        <v>16200</v>
      </c>
    </row>
    <row r="5071" spans="1:3" x14ac:dyDescent="0.25">
      <c r="A5071">
        <v>32700220</v>
      </c>
      <c r="B5071" t="s">
        <v>4198</v>
      </c>
      <c r="C5071">
        <v>17685</v>
      </c>
    </row>
    <row r="5072" spans="1:3" x14ac:dyDescent="0.25">
      <c r="A5072">
        <v>32700225</v>
      </c>
      <c r="B5072" t="s">
        <v>4199</v>
      </c>
      <c r="C5072">
        <v>20610</v>
      </c>
    </row>
    <row r="5073" spans="1:3" x14ac:dyDescent="0.25">
      <c r="A5073">
        <v>32700230</v>
      </c>
      <c r="B5073" t="s">
        <v>4200</v>
      </c>
      <c r="C5073">
        <v>23535</v>
      </c>
    </row>
    <row r="5074" spans="1:3" x14ac:dyDescent="0.25">
      <c r="A5074">
        <v>32700235</v>
      </c>
      <c r="B5074" t="s">
        <v>4201</v>
      </c>
      <c r="C5074">
        <v>26550</v>
      </c>
    </row>
    <row r="5075" spans="1:3" x14ac:dyDescent="0.25">
      <c r="A5075">
        <v>32700240</v>
      </c>
      <c r="B5075" t="s">
        <v>4202</v>
      </c>
      <c r="C5075">
        <v>6705</v>
      </c>
    </row>
    <row r="5076" spans="1:3" x14ac:dyDescent="0.25">
      <c r="A5076">
        <v>32700245</v>
      </c>
      <c r="B5076" t="s">
        <v>4203</v>
      </c>
      <c r="C5076">
        <v>7290</v>
      </c>
    </row>
    <row r="5077" spans="1:3" x14ac:dyDescent="0.25">
      <c r="A5077">
        <v>32700250</v>
      </c>
      <c r="B5077" t="s">
        <v>4204</v>
      </c>
      <c r="C5077">
        <v>9495</v>
      </c>
    </row>
    <row r="5078" spans="1:3" x14ac:dyDescent="0.25">
      <c r="A5078">
        <v>32700255</v>
      </c>
      <c r="B5078" t="s">
        <v>4205</v>
      </c>
      <c r="C5078">
        <v>10350</v>
      </c>
    </row>
    <row r="5079" spans="1:3" x14ac:dyDescent="0.25">
      <c r="A5079">
        <v>32700260</v>
      </c>
      <c r="B5079" t="s">
        <v>4206</v>
      </c>
      <c r="C5079">
        <v>12330</v>
      </c>
    </row>
    <row r="5080" spans="1:3" x14ac:dyDescent="0.25">
      <c r="A5080">
        <v>32700265</v>
      </c>
      <c r="B5080" t="s">
        <v>4207</v>
      </c>
      <c r="C5080">
        <v>13455</v>
      </c>
    </row>
    <row r="5081" spans="1:3" x14ac:dyDescent="0.25">
      <c r="A5081">
        <v>32700270</v>
      </c>
      <c r="B5081" t="s">
        <v>4208</v>
      </c>
      <c r="C5081">
        <v>15210</v>
      </c>
    </row>
    <row r="5082" spans="1:3" x14ac:dyDescent="0.25">
      <c r="A5082">
        <v>32700275</v>
      </c>
      <c r="B5082" t="s">
        <v>4209</v>
      </c>
      <c r="C5082">
        <v>16605</v>
      </c>
    </row>
    <row r="5083" spans="1:3" x14ac:dyDescent="0.25">
      <c r="A5083">
        <v>32700280</v>
      </c>
      <c r="B5083" t="s">
        <v>4210</v>
      </c>
      <c r="C5083">
        <v>18135</v>
      </c>
    </row>
    <row r="5084" spans="1:3" x14ac:dyDescent="0.25">
      <c r="A5084">
        <v>32700285</v>
      </c>
      <c r="B5084" t="s">
        <v>4211</v>
      </c>
      <c r="C5084">
        <v>21105</v>
      </c>
    </row>
    <row r="5085" spans="1:3" x14ac:dyDescent="0.25">
      <c r="A5085">
        <v>32700290</v>
      </c>
      <c r="B5085" t="s">
        <v>4212</v>
      </c>
      <c r="C5085">
        <v>24120</v>
      </c>
    </row>
    <row r="5086" spans="1:3" x14ac:dyDescent="0.25">
      <c r="A5086">
        <v>32700295</v>
      </c>
      <c r="B5086" t="s">
        <v>4213</v>
      </c>
      <c r="C5086">
        <v>27180</v>
      </c>
    </row>
    <row r="5087" spans="1:3" x14ac:dyDescent="0.25">
      <c r="A5087">
        <v>32700300</v>
      </c>
      <c r="B5087" t="s">
        <v>4214</v>
      </c>
      <c r="C5087">
        <v>6885</v>
      </c>
    </row>
    <row r="5088" spans="1:3" x14ac:dyDescent="0.25">
      <c r="A5088">
        <v>32700305</v>
      </c>
      <c r="B5088" t="s">
        <v>4215</v>
      </c>
      <c r="C5088">
        <v>7470</v>
      </c>
    </row>
    <row r="5089" spans="1:3" x14ac:dyDescent="0.25">
      <c r="A5089">
        <v>32700310</v>
      </c>
      <c r="B5089" t="s">
        <v>4216</v>
      </c>
      <c r="C5089">
        <v>9765</v>
      </c>
    </row>
    <row r="5090" spans="1:3" x14ac:dyDescent="0.25">
      <c r="A5090">
        <v>32700315</v>
      </c>
      <c r="B5090" t="s">
        <v>4217</v>
      </c>
      <c r="C5090">
        <v>10620</v>
      </c>
    </row>
    <row r="5091" spans="1:3" x14ac:dyDescent="0.25">
      <c r="A5091">
        <v>32700320</v>
      </c>
      <c r="B5091" t="s">
        <v>4218</v>
      </c>
      <c r="C5091">
        <v>12645</v>
      </c>
    </row>
    <row r="5092" spans="1:3" x14ac:dyDescent="0.25">
      <c r="A5092">
        <v>32700325</v>
      </c>
      <c r="B5092" t="s">
        <v>4219</v>
      </c>
      <c r="C5092">
        <v>13815</v>
      </c>
    </row>
    <row r="5093" spans="1:3" x14ac:dyDescent="0.25">
      <c r="A5093">
        <v>32700330</v>
      </c>
      <c r="B5093" t="s">
        <v>4220</v>
      </c>
      <c r="C5093">
        <v>15615</v>
      </c>
    </row>
    <row r="5094" spans="1:3" x14ac:dyDescent="0.25">
      <c r="A5094">
        <v>32700335</v>
      </c>
      <c r="B5094" t="s">
        <v>4221</v>
      </c>
      <c r="C5094">
        <v>17055</v>
      </c>
    </row>
    <row r="5095" spans="1:3" x14ac:dyDescent="0.25">
      <c r="A5095">
        <v>32700340</v>
      </c>
      <c r="B5095" t="s">
        <v>4222</v>
      </c>
      <c r="C5095">
        <v>18585</v>
      </c>
    </row>
    <row r="5096" spans="1:3" x14ac:dyDescent="0.25">
      <c r="A5096">
        <v>32700345</v>
      </c>
      <c r="B5096" t="s">
        <v>4223</v>
      </c>
      <c r="C5096">
        <v>21645</v>
      </c>
    </row>
    <row r="5097" spans="1:3" x14ac:dyDescent="0.25">
      <c r="A5097">
        <v>32700350</v>
      </c>
      <c r="B5097" t="s">
        <v>4224</v>
      </c>
      <c r="C5097">
        <v>24705</v>
      </c>
    </row>
    <row r="5098" spans="1:3" x14ac:dyDescent="0.25">
      <c r="A5098">
        <v>32700355</v>
      </c>
      <c r="B5098" t="s">
        <v>4225</v>
      </c>
      <c r="C5098">
        <v>27855</v>
      </c>
    </row>
    <row r="5099" spans="1:3" x14ac:dyDescent="0.25">
      <c r="A5099">
        <v>32700360</v>
      </c>
      <c r="B5099" t="s">
        <v>4226</v>
      </c>
      <c r="C5099">
        <v>7065</v>
      </c>
    </row>
    <row r="5100" spans="1:3" x14ac:dyDescent="0.25">
      <c r="A5100">
        <v>32700365</v>
      </c>
      <c r="B5100" t="s">
        <v>4227</v>
      </c>
      <c r="C5100">
        <v>7650</v>
      </c>
    </row>
    <row r="5101" spans="1:3" x14ac:dyDescent="0.25">
      <c r="A5101">
        <v>32700370</v>
      </c>
      <c r="B5101" t="s">
        <v>4228</v>
      </c>
      <c r="C5101">
        <v>9990</v>
      </c>
    </row>
    <row r="5102" spans="1:3" x14ac:dyDescent="0.25">
      <c r="A5102">
        <v>32700375</v>
      </c>
      <c r="B5102" t="s">
        <v>4229</v>
      </c>
      <c r="C5102">
        <v>10890</v>
      </c>
    </row>
    <row r="5103" spans="1:3" x14ac:dyDescent="0.25">
      <c r="A5103">
        <v>32700380</v>
      </c>
      <c r="B5103" t="s">
        <v>4230</v>
      </c>
      <c r="C5103">
        <v>12960</v>
      </c>
    </row>
    <row r="5104" spans="1:3" x14ac:dyDescent="0.25">
      <c r="A5104">
        <v>32700385</v>
      </c>
      <c r="B5104" t="s">
        <v>4231</v>
      </c>
      <c r="C5104">
        <v>14130</v>
      </c>
    </row>
    <row r="5105" spans="1:3" x14ac:dyDescent="0.25">
      <c r="A5105">
        <v>32700390</v>
      </c>
      <c r="B5105" t="s">
        <v>4232</v>
      </c>
      <c r="C5105">
        <v>15975</v>
      </c>
    </row>
    <row r="5106" spans="1:3" x14ac:dyDescent="0.25">
      <c r="A5106">
        <v>32700395</v>
      </c>
      <c r="B5106" t="s">
        <v>4233</v>
      </c>
      <c r="C5106">
        <v>17460</v>
      </c>
    </row>
    <row r="5107" spans="1:3" x14ac:dyDescent="0.25">
      <c r="A5107">
        <v>32700400</v>
      </c>
      <c r="B5107" t="s">
        <v>4234</v>
      </c>
      <c r="C5107">
        <v>19035</v>
      </c>
    </row>
    <row r="5108" spans="1:3" x14ac:dyDescent="0.25">
      <c r="A5108">
        <v>32700405</v>
      </c>
      <c r="B5108" t="s">
        <v>4235</v>
      </c>
      <c r="C5108">
        <v>22140</v>
      </c>
    </row>
    <row r="5109" spans="1:3" x14ac:dyDescent="0.25">
      <c r="A5109">
        <v>32700410</v>
      </c>
      <c r="B5109" t="s">
        <v>4236</v>
      </c>
      <c r="C5109">
        <v>25290</v>
      </c>
    </row>
    <row r="5110" spans="1:3" x14ac:dyDescent="0.25">
      <c r="A5110">
        <v>32700415</v>
      </c>
      <c r="B5110" t="s">
        <v>4237</v>
      </c>
      <c r="C5110">
        <v>28485</v>
      </c>
    </row>
    <row r="5111" spans="1:3" x14ac:dyDescent="0.25">
      <c r="A5111">
        <v>32700420</v>
      </c>
      <c r="B5111" t="s">
        <v>4238</v>
      </c>
      <c r="C5111">
        <v>7245</v>
      </c>
    </row>
    <row r="5112" spans="1:3" x14ac:dyDescent="0.25">
      <c r="A5112">
        <v>32700425</v>
      </c>
      <c r="B5112" t="s">
        <v>4239</v>
      </c>
      <c r="C5112">
        <v>7830</v>
      </c>
    </row>
    <row r="5113" spans="1:3" x14ac:dyDescent="0.25">
      <c r="A5113">
        <v>32700430</v>
      </c>
      <c r="B5113" t="s">
        <v>4240</v>
      </c>
      <c r="C5113">
        <v>10260</v>
      </c>
    </row>
    <row r="5114" spans="1:3" x14ac:dyDescent="0.25">
      <c r="A5114">
        <v>32700435</v>
      </c>
      <c r="B5114" t="s">
        <v>4241</v>
      </c>
      <c r="C5114">
        <v>11160</v>
      </c>
    </row>
    <row r="5115" spans="1:3" x14ac:dyDescent="0.25">
      <c r="A5115">
        <v>32700440</v>
      </c>
      <c r="B5115" t="s">
        <v>4242</v>
      </c>
      <c r="C5115">
        <v>13275</v>
      </c>
    </row>
    <row r="5116" spans="1:3" x14ac:dyDescent="0.25">
      <c r="A5116">
        <v>32700445</v>
      </c>
      <c r="B5116" t="s">
        <v>4243</v>
      </c>
      <c r="C5116">
        <v>14490</v>
      </c>
    </row>
    <row r="5117" spans="1:3" x14ac:dyDescent="0.25">
      <c r="A5117">
        <v>32700450</v>
      </c>
      <c r="B5117" t="s">
        <v>4244</v>
      </c>
      <c r="C5117">
        <v>16380</v>
      </c>
    </row>
    <row r="5118" spans="1:3" x14ac:dyDescent="0.25">
      <c r="A5118">
        <v>32700455</v>
      </c>
      <c r="B5118" t="s">
        <v>4245</v>
      </c>
      <c r="C5118">
        <v>17865</v>
      </c>
    </row>
    <row r="5119" spans="1:3" x14ac:dyDescent="0.25">
      <c r="A5119">
        <v>32700460</v>
      </c>
      <c r="B5119" t="s">
        <v>4246</v>
      </c>
      <c r="C5119">
        <v>19485</v>
      </c>
    </row>
    <row r="5120" spans="1:3" x14ac:dyDescent="0.25">
      <c r="A5120">
        <v>32700465</v>
      </c>
      <c r="B5120" t="s">
        <v>4247</v>
      </c>
      <c r="C5120">
        <v>22680</v>
      </c>
    </row>
    <row r="5121" spans="1:3" x14ac:dyDescent="0.25">
      <c r="A5121">
        <v>32700470</v>
      </c>
      <c r="B5121" t="s">
        <v>4248</v>
      </c>
      <c r="C5121">
        <v>25875</v>
      </c>
    </row>
    <row r="5122" spans="1:3" x14ac:dyDescent="0.25">
      <c r="A5122">
        <v>32700475</v>
      </c>
      <c r="B5122" t="s">
        <v>4249</v>
      </c>
      <c r="C5122">
        <v>29160</v>
      </c>
    </row>
    <row r="5123" spans="1:3" x14ac:dyDescent="0.25">
      <c r="A5123">
        <v>32700480</v>
      </c>
      <c r="B5123" t="s">
        <v>4250</v>
      </c>
      <c r="C5123">
        <v>7425</v>
      </c>
    </row>
    <row r="5124" spans="1:3" x14ac:dyDescent="0.25">
      <c r="A5124">
        <v>32700485</v>
      </c>
      <c r="B5124" t="s">
        <v>4251</v>
      </c>
      <c r="C5124">
        <v>8055</v>
      </c>
    </row>
    <row r="5125" spans="1:3" x14ac:dyDescent="0.25">
      <c r="A5125">
        <v>32700490</v>
      </c>
      <c r="B5125" t="s">
        <v>4252</v>
      </c>
      <c r="C5125">
        <v>10485</v>
      </c>
    </row>
    <row r="5126" spans="1:3" x14ac:dyDescent="0.25">
      <c r="A5126">
        <v>32700495</v>
      </c>
      <c r="B5126" t="s">
        <v>4253</v>
      </c>
      <c r="C5126">
        <v>11430</v>
      </c>
    </row>
    <row r="5127" spans="1:3" x14ac:dyDescent="0.25">
      <c r="A5127">
        <v>32700500</v>
      </c>
      <c r="B5127" t="s">
        <v>4254</v>
      </c>
      <c r="C5127">
        <v>13590</v>
      </c>
    </row>
    <row r="5128" spans="1:3" x14ac:dyDescent="0.25">
      <c r="A5128">
        <v>32700505</v>
      </c>
      <c r="B5128" t="s">
        <v>4255</v>
      </c>
      <c r="C5128">
        <v>14805</v>
      </c>
    </row>
    <row r="5129" spans="1:3" x14ac:dyDescent="0.25">
      <c r="A5129">
        <v>32700510</v>
      </c>
      <c r="B5129" t="s">
        <v>4256</v>
      </c>
      <c r="C5129">
        <v>16740</v>
      </c>
    </row>
    <row r="5130" spans="1:3" x14ac:dyDescent="0.25">
      <c r="A5130">
        <v>32700515</v>
      </c>
      <c r="B5130" t="s">
        <v>4257</v>
      </c>
      <c r="C5130">
        <v>18270</v>
      </c>
    </row>
    <row r="5131" spans="1:3" x14ac:dyDescent="0.25">
      <c r="A5131">
        <v>32700520</v>
      </c>
      <c r="B5131" t="s">
        <v>4258</v>
      </c>
      <c r="C5131">
        <v>19935</v>
      </c>
    </row>
    <row r="5132" spans="1:3" x14ac:dyDescent="0.25">
      <c r="A5132">
        <v>32700525</v>
      </c>
      <c r="B5132" t="s">
        <v>4259</v>
      </c>
      <c r="C5132">
        <v>23175</v>
      </c>
    </row>
    <row r="5133" spans="1:3" x14ac:dyDescent="0.25">
      <c r="A5133">
        <v>32700530</v>
      </c>
      <c r="B5133" t="s">
        <v>4260</v>
      </c>
      <c r="C5133">
        <v>26460</v>
      </c>
    </row>
    <row r="5134" spans="1:3" x14ac:dyDescent="0.25">
      <c r="A5134">
        <v>32700535</v>
      </c>
      <c r="B5134" t="s">
        <v>4261</v>
      </c>
      <c r="C5134">
        <v>29790</v>
      </c>
    </row>
    <row r="5135" spans="1:3" x14ac:dyDescent="0.25">
      <c r="A5135">
        <v>32700540</v>
      </c>
      <c r="B5135" t="s">
        <v>4262</v>
      </c>
      <c r="C5135">
        <v>7605</v>
      </c>
    </row>
    <row r="5136" spans="1:3" x14ac:dyDescent="0.25">
      <c r="A5136">
        <v>32700545</v>
      </c>
      <c r="B5136" t="s">
        <v>4263</v>
      </c>
      <c r="C5136">
        <v>8235</v>
      </c>
    </row>
    <row r="5137" spans="1:3" x14ac:dyDescent="0.25">
      <c r="A5137">
        <v>32700550</v>
      </c>
      <c r="B5137" t="s">
        <v>4264</v>
      </c>
      <c r="C5137">
        <v>10755</v>
      </c>
    </row>
    <row r="5138" spans="1:3" x14ac:dyDescent="0.25">
      <c r="A5138">
        <v>32700555</v>
      </c>
      <c r="B5138" t="s">
        <v>4265</v>
      </c>
      <c r="C5138">
        <v>11700</v>
      </c>
    </row>
    <row r="5139" spans="1:3" x14ac:dyDescent="0.25">
      <c r="A5139">
        <v>32700560</v>
      </c>
      <c r="B5139" t="s">
        <v>4266</v>
      </c>
      <c r="C5139">
        <v>13905</v>
      </c>
    </row>
    <row r="5140" spans="1:3" x14ac:dyDescent="0.25">
      <c r="A5140">
        <v>32700565</v>
      </c>
      <c r="B5140" t="s">
        <v>4267</v>
      </c>
      <c r="C5140">
        <v>15165</v>
      </c>
    </row>
    <row r="5141" spans="1:3" x14ac:dyDescent="0.25">
      <c r="A5141">
        <v>32700570</v>
      </c>
      <c r="B5141" t="s">
        <v>4268</v>
      </c>
      <c r="C5141">
        <v>17145</v>
      </c>
    </row>
    <row r="5142" spans="1:3" x14ac:dyDescent="0.25">
      <c r="A5142">
        <v>32700575</v>
      </c>
      <c r="B5142" t="s">
        <v>4269</v>
      </c>
      <c r="C5142">
        <v>18720</v>
      </c>
    </row>
    <row r="5143" spans="1:3" x14ac:dyDescent="0.25">
      <c r="A5143">
        <v>32700580</v>
      </c>
      <c r="B5143" t="s">
        <v>4270</v>
      </c>
      <c r="C5143">
        <v>20385</v>
      </c>
    </row>
    <row r="5144" spans="1:3" x14ac:dyDescent="0.25">
      <c r="A5144">
        <v>32700585</v>
      </c>
      <c r="B5144" t="s">
        <v>4271</v>
      </c>
      <c r="C5144">
        <v>23715</v>
      </c>
    </row>
    <row r="5145" spans="1:3" x14ac:dyDescent="0.25">
      <c r="A5145">
        <v>32700590</v>
      </c>
      <c r="B5145" t="s">
        <v>4272</v>
      </c>
      <c r="C5145">
        <v>27045</v>
      </c>
    </row>
    <row r="5146" spans="1:3" x14ac:dyDescent="0.25">
      <c r="A5146">
        <v>32700595</v>
      </c>
      <c r="B5146" t="s">
        <v>4273</v>
      </c>
      <c r="C5146">
        <v>30465</v>
      </c>
    </row>
    <row r="5147" spans="1:3" x14ac:dyDescent="0.25">
      <c r="A5147">
        <v>32700600</v>
      </c>
      <c r="B5147" t="s">
        <v>4274</v>
      </c>
      <c r="C5147">
        <v>7785</v>
      </c>
    </row>
    <row r="5148" spans="1:3" x14ac:dyDescent="0.25">
      <c r="A5148">
        <v>32700605</v>
      </c>
      <c r="B5148" t="s">
        <v>4275</v>
      </c>
      <c r="C5148">
        <v>8415</v>
      </c>
    </row>
    <row r="5149" spans="1:3" x14ac:dyDescent="0.25">
      <c r="A5149">
        <v>32700610</v>
      </c>
      <c r="B5149" t="s">
        <v>4276</v>
      </c>
      <c r="C5149">
        <v>10980</v>
      </c>
    </row>
    <row r="5150" spans="1:3" x14ac:dyDescent="0.25">
      <c r="A5150">
        <v>32700615</v>
      </c>
      <c r="B5150" t="s">
        <v>4277</v>
      </c>
      <c r="C5150">
        <v>11925</v>
      </c>
    </row>
    <row r="5151" spans="1:3" x14ac:dyDescent="0.25">
      <c r="A5151">
        <v>32700620</v>
      </c>
      <c r="B5151" t="s">
        <v>4278</v>
      </c>
      <c r="C5151">
        <v>14220</v>
      </c>
    </row>
    <row r="5152" spans="1:3" x14ac:dyDescent="0.25">
      <c r="A5152">
        <v>32700625</v>
      </c>
      <c r="B5152" t="s">
        <v>4279</v>
      </c>
      <c r="C5152">
        <v>15525</v>
      </c>
    </row>
    <row r="5153" spans="1:3" x14ac:dyDescent="0.25">
      <c r="A5153">
        <v>32700630</v>
      </c>
      <c r="B5153" t="s">
        <v>4280</v>
      </c>
      <c r="C5153">
        <v>17505</v>
      </c>
    </row>
    <row r="5154" spans="1:3" x14ac:dyDescent="0.25">
      <c r="A5154">
        <v>32700635</v>
      </c>
      <c r="B5154" t="s">
        <v>4281</v>
      </c>
      <c r="C5154">
        <v>19125</v>
      </c>
    </row>
    <row r="5155" spans="1:3" x14ac:dyDescent="0.25">
      <c r="A5155">
        <v>32700640</v>
      </c>
      <c r="B5155" t="s">
        <v>4282</v>
      </c>
      <c r="C5155">
        <v>20835</v>
      </c>
    </row>
    <row r="5156" spans="1:3" x14ac:dyDescent="0.25">
      <c r="A5156">
        <v>32700645</v>
      </c>
      <c r="B5156" t="s">
        <v>4283</v>
      </c>
      <c r="C5156">
        <v>24210</v>
      </c>
    </row>
    <row r="5157" spans="1:3" x14ac:dyDescent="0.25">
      <c r="A5157">
        <v>32700650</v>
      </c>
      <c r="B5157" t="s">
        <v>4284</v>
      </c>
      <c r="C5157">
        <v>27630</v>
      </c>
    </row>
    <row r="5158" spans="1:3" x14ac:dyDescent="0.25">
      <c r="A5158">
        <v>32700655</v>
      </c>
      <c r="B5158" t="s">
        <v>4285</v>
      </c>
      <c r="C5158">
        <v>31095</v>
      </c>
    </row>
    <row r="5159" spans="1:3" x14ac:dyDescent="0.25">
      <c r="A5159">
        <v>32700660</v>
      </c>
      <c r="B5159" t="s">
        <v>4286</v>
      </c>
      <c r="C5159">
        <v>7965</v>
      </c>
    </row>
    <row r="5160" spans="1:3" x14ac:dyDescent="0.25">
      <c r="A5160">
        <v>32700665</v>
      </c>
      <c r="B5160" t="s">
        <v>4287</v>
      </c>
      <c r="C5160">
        <v>8640</v>
      </c>
    </row>
    <row r="5161" spans="1:3" x14ac:dyDescent="0.25">
      <c r="A5161">
        <v>32700670</v>
      </c>
      <c r="B5161" t="s">
        <v>4288</v>
      </c>
      <c r="C5161">
        <v>11250</v>
      </c>
    </row>
    <row r="5162" spans="1:3" x14ac:dyDescent="0.25">
      <c r="A5162">
        <v>32700675</v>
      </c>
      <c r="B5162" t="s">
        <v>4289</v>
      </c>
      <c r="C5162">
        <v>12195</v>
      </c>
    </row>
    <row r="5163" spans="1:3" x14ac:dyDescent="0.25">
      <c r="A5163">
        <v>32700680</v>
      </c>
      <c r="B5163" t="s">
        <v>4290</v>
      </c>
      <c r="C5163">
        <v>14535</v>
      </c>
    </row>
    <row r="5164" spans="1:3" x14ac:dyDescent="0.25">
      <c r="A5164">
        <v>32700685</v>
      </c>
      <c r="B5164" t="s">
        <v>4291</v>
      </c>
      <c r="C5164">
        <v>15840</v>
      </c>
    </row>
    <row r="5165" spans="1:3" x14ac:dyDescent="0.25">
      <c r="A5165">
        <v>32700690</v>
      </c>
      <c r="B5165" t="s">
        <v>4292</v>
      </c>
      <c r="C5165">
        <v>17910</v>
      </c>
    </row>
    <row r="5166" spans="1:3" x14ac:dyDescent="0.25">
      <c r="A5166">
        <v>32700695</v>
      </c>
      <c r="B5166" t="s">
        <v>4293</v>
      </c>
      <c r="C5166">
        <v>19530</v>
      </c>
    </row>
    <row r="5167" spans="1:3" x14ac:dyDescent="0.25">
      <c r="A5167">
        <v>32700700</v>
      </c>
      <c r="B5167" t="s">
        <v>4294</v>
      </c>
      <c r="C5167">
        <v>21285</v>
      </c>
    </row>
    <row r="5168" spans="1:3" x14ac:dyDescent="0.25">
      <c r="A5168">
        <v>32700705</v>
      </c>
      <c r="B5168" t="s">
        <v>4295</v>
      </c>
      <c r="C5168">
        <v>24750</v>
      </c>
    </row>
    <row r="5169" spans="1:3" x14ac:dyDescent="0.25">
      <c r="A5169">
        <v>32700710</v>
      </c>
      <c r="B5169" t="s">
        <v>4296</v>
      </c>
      <c r="C5169">
        <v>28215</v>
      </c>
    </row>
    <row r="5170" spans="1:3" x14ac:dyDescent="0.25">
      <c r="A5170">
        <v>32700715</v>
      </c>
      <c r="B5170" t="s">
        <v>4297</v>
      </c>
      <c r="C5170">
        <v>31770</v>
      </c>
    </row>
    <row r="5171" spans="1:3" x14ac:dyDescent="0.25">
      <c r="A5171">
        <v>32700720</v>
      </c>
      <c r="B5171" t="s">
        <v>4298</v>
      </c>
      <c r="C5171">
        <v>8145</v>
      </c>
    </row>
    <row r="5172" spans="1:3" x14ac:dyDescent="0.25">
      <c r="A5172">
        <v>32700725</v>
      </c>
      <c r="B5172" t="s">
        <v>4299</v>
      </c>
      <c r="C5172">
        <v>8820</v>
      </c>
    </row>
    <row r="5173" spans="1:3" x14ac:dyDescent="0.25">
      <c r="A5173">
        <v>32700730</v>
      </c>
      <c r="B5173" t="s">
        <v>4300</v>
      </c>
      <c r="C5173">
        <v>11475</v>
      </c>
    </row>
    <row r="5174" spans="1:3" x14ac:dyDescent="0.25">
      <c r="A5174">
        <v>32700735</v>
      </c>
      <c r="B5174" t="s">
        <v>4301</v>
      </c>
      <c r="C5174">
        <v>12465</v>
      </c>
    </row>
    <row r="5175" spans="1:3" x14ac:dyDescent="0.25">
      <c r="A5175">
        <v>32700740</v>
      </c>
      <c r="B5175" t="s">
        <v>4302</v>
      </c>
      <c r="C5175">
        <v>14850</v>
      </c>
    </row>
    <row r="5176" spans="1:3" x14ac:dyDescent="0.25">
      <c r="A5176">
        <v>32700745</v>
      </c>
      <c r="B5176" t="s">
        <v>4303</v>
      </c>
      <c r="C5176">
        <v>16200</v>
      </c>
    </row>
    <row r="5177" spans="1:3" x14ac:dyDescent="0.25">
      <c r="A5177">
        <v>32700750</v>
      </c>
      <c r="B5177" t="s">
        <v>4304</v>
      </c>
      <c r="C5177">
        <v>18270</v>
      </c>
    </row>
    <row r="5178" spans="1:3" x14ac:dyDescent="0.25">
      <c r="A5178">
        <v>32700755</v>
      </c>
      <c r="B5178" t="s">
        <v>4305</v>
      </c>
      <c r="C5178">
        <v>19935</v>
      </c>
    </row>
    <row r="5179" spans="1:3" x14ac:dyDescent="0.25">
      <c r="A5179">
        <v>32700760</v>
      </c>
      <c r="B5179" t="s">
        <v>4306</v>
      </c>
      <c r="C5179">
        <v>21735</v>
      </c>
    </row>
    <row r="5180" spans="1:3" x14ac:dyDescent="0.25">
      <c r="A5180">
        <v>32700765</v>
      </c>
      <c r="B5180" t="s">
        <v>4307</v>
      </c>
      <c r="C5180">
        <v>25245</v>
      </c>
    </row>
    <row r="5181" spans="1:3" x14ac:dyDescent="0.25">
      <c r="A5181">
        <v>32700770</v>
      </c>
      <c r="B5181" t="s">
        <v>4308</v>
      </c>
      <c r="C5181">
        <v>28800</v>
      </c>
    </row>
    <row r="5182" spans="1:3" x14ac:dyDescent="0.25">
      <c r="A5182">
        <v>32700775</v>
      </c>
      <c r="B5182" t="s">
        <v>4309</v>
      </c>
      <c r="C5182">
        <v>32400</v>
      </c>
    </row>
    <row r="5183" spans="1:3" x14ac:dyDescent="0.25">
      <c r="A5183">
        <v>32700780</v>
      </c>
      <c r="B5183" t="s">
        <v>4310</v>
      </c>
      <c r="C5183">
        <v>8325</v>
      </c>
    </row>
    <row r="5184" spans="1:3" x14ac:dyDescent="0.25">
      <c r="A5184">
        <v>32700785</v>
      </c>
      <c r="B5184" t="s">
        <v>4311</v>
      </c>
      <c r="C5184">
        <v>11745</v>
      </c>
    </row>
    <row r="5185" spans="1:3" x14ac:dyDescent="0.25">
      <c r="A5185">
        <v>32700790</v>
      </c>
      <c r="B5185" t="s">
        <v>4312</v>
      </c>
      <c r="C5185">
        <v>15165</v>
      </c>
    </row>
    <row r="5186" spans="1:3" x14ac:dyDescent="0.25">
      <c r="A5186">
        <v>32700795</v>
      </c>
      <c r="B5186" t="s">
        <v>4313</v>
      </c>
      <c r="C5186">
        <v>18675</v>
      </c>
    </row>
    <row r="5187" spans="1:3" x14ac:dyDescent="0.25">
      <c r="A5187">
        <v>32700800</v>
      </c>
      <c r="B5187" t="s">
        <v>4314</v>
      </c>
      <c r="C5187">
        <v>22185</v>
      </c>
    </row>
    <row r="5188" spans="1:3" x14ac:dyDescent="0.25">
      <c r="A5188">
        <v>32700805</v>
      </c>
      <c r="B5188" t="s">
        <v>4315</v>
      </c>
      <c r="C5188">
        <v>25785</v>
      </c>
    </row>
    <row r="5189" spans="1:3" x14ac:dyDescent="0.25">
      <c r="A5189">
        <v>32700810</v>
      </c>
      <c r="B5189" t="s">
        <v>4316</v>
      </c>
      <c r="C5189">
        <v>29385</v>
      </c>
    </row>
    <row r="5190" spans="1:3" x14ac:dyDescent="0.25">
      <c r="A5190">
        <v>32700815</v>
      </c>
      <c r="B5190" t="s">
        <v>4317</v>
      </c>
      <c r="C5190">
        <v>33075</v>
      </c>
    </row>
    <row r="5191" spans="1:3" x14ac:dyDescent="0.25">
      <c r="A5191">
        <v>32700820</v>
      </c>
      <c r="B5191" t="s">
        <v>4318</v>
      </c>
      <c r="C5191">
        <v>8505</v>
      </c>
    </row>
    <row r="5192" spans="1:3" x14ac:dyDescent="0.25">
      <c r="A5192">
        <v>32700825</v>
      </c>
      <c r="B5192" t="s">
        <v>4319</v>
      </c>
      <c r="C5192">
        <v>11970</v>
      </c>
    </row>
    <row r="5193" spans="1:3" x14ac:dyDescent="0.25">
      <c r="A5193">
        <v>32700830</v>
      </c>
      <c r="B5193" t="s">
        <v>4320</v>
      </c>
      <c r="C5193">
        <v>15480</v>
      </c>
    </row>
    <row r="5194" spans="1:3" x14ac:dyDescent="0.25">
      <c r="A5194">
        <v>32700835</v>
      </c>
      <c r="B5194" t="s">
        <v>4321</v>
      </c>
      <c r="C5194">
        <v>19035</v>
      </c>
    </row>
    <row r="5195" spans="1:3" x14ac:dyDescent="0.25">
      <c r="A5195">
        <v>32700840</v>
      </c>
      <c r="B5195" t="s">
        <v>4322</v>
      </c>
      <c r="C5195">
        <v>22635</v>
      </c>
    </row>
    <row r="5196" spans="1:3" x14ac:dyDescent="0.25">
      <c r="A5196">
        <v>32700845</v>
      </c>
      <c r="B5196" t="s">
        <v>4323</v>
      </c>
      <c r="C5196">
        <v>26280</v>
      </c>
    </row>
    <row r="5197" spans="1:3" x14ac:dyDescent="0.25">
      <c r="A5197">
        <v>32700850</v>
      </c>
      <c r="B5197" t="s">
        <v>4324</v>
      </c>
      <c r="C5197">
        <v>29970</v>
      </c>
    </row>
    <row r="5198" spans="1:3" x14ac:dyDescent="0.25">
      <c r="A5198">
        <v>32700855</v>
      </c>
      <c r="B5198" t="s">
        <v>4325</v>
      </c>
      <c r="C5198">
        <v>33705</v>
      </c>
    </row>
    <row r="5199" spans="1:3" x14ac:dyDescent="0.25">
      <c r="A5199">
        <v>32700860</v>
      </c>
      <c r="B5199" t="s">
        <v>4326</v>
      </c>
      <c r="C5199">
        <v>8685</v>
      </c>
    </row>
    <row r="5200" spans="1:3" x14ac:dyDescent="0.25">
      <c r="A5200">
        <v>32700865</v>
      </c>
      <c r="B5200" t="s">
        <v>4327</v>
      </c>
      <c r="C5200">
        <v>12240</v>
      </c>
    </row>
    <row r="5201" spans="1:3" x14ac:dyDescent="0.25">
      <c r="A5201">
        <v>32700870</v>
      </c>
      <c r="B5201" t="s">
        <v>4328</v>
      </c>
      <c r="C5201">
        <v>15795</v>
      </c>
    </row>
    <row r="5202" spans="1:3" x14ac:dyDescent="0.25">
      <c r="A5202">
        <v>32700875</v>
      </c>
      <c r="B5202" t="s">
        <v>4329</v>
      </c>
      <c r="C5202">
        <v>19440</v>
      </c>
    </row>
    <row r="5203" spans="1:3" x14ac:dyDescent="0.25">
      <c r="A5203">
        <v>32700880</v>
      </c>
      <c r="B5203" t="s">
        <v>4330</v>
      </c>
      <c r="C5203">
        <v>23085</v>
      </c>
    </row>
    <row r="5204" spans="1:3" x14ac:dyDescent="0.25">
      <c r="A5204">
        <v>32700885</v>
      </c>
      <c r="B5204" t="s">
        <v>4331</v>
      </c>
      <c r="C5204">
        <v>26820</v>
      </c>
    </row>
    <row r="5205" spans="1:3" x14ac:dyDescent="0.25">
      <c r="A5205">
        <v>32700890</v>
      </c>
      <c r="B5205" t="s">
        <v>4332</v>
      </c>
      <c r="C5205">
        <v>30555</v>
      </c>
    </row>
    <row r="5206" spans="1:3" x14ac:dyDescent="0.25">
      <c r="A5206">
        <v>32700895</v>
      </c>
      <c r="B5206" t="s">
        <v>4333</v>
      </c>
      <c r="C5206">
        <v>34380</v>
      </c>
    </row>
    <row r="5207" spans="1:3" x14ac:dyDescent="0.25">
      <c r="A5207">
        <v>32700900</v>
      </c>
      <c r="B5207" t="s">
        <v>4334</v>
      </c>
      <c r="C5207">
        <v>8865</v>
      </c>
    </row>
    <row r="5208" spans="1:3" x14ac:dyDescent="0.25">
      <c r="A5208">
        <v>32700905</v>
      </c>
      <c r="B5208" t="s">
        <v>4335</v>
      </c>
      <c r="C5208">
        <v>12465</v>
      </c>
    </row>
    <row r="5209" spans="1:3" x14ac:dyDescent="0.25">
      <c r="A5209">
        <v>32700910</v>
      </c>
      <c r="B5209" t="s">
        <v>4336</v>
      </c>
      <c r="C5209">
        <v>16110</v>
      </c>
    </row>
    <row r="5210" spans="1:3" x14ac:dyDescent="0.25">
      <c r="A5210">
        <v>32700915</v>
      </c>
      <c r="B5210" t="s">
        <v>4337</v>
      </c>
      <c r="C5210">
        <v>19800</v>
      </c>
    </row>
    <row r="5211" spans="1:3" x14ac:dyDescent="0.25">
      <c r="A5211">
        <v>32700920</v>
      </c>
      <c r="B5211" t="s">
        <v>4338</v>
      </c>
      <c r="C5211">
        <v>23535</v>
      </c>
    </row>
    <row r="5212" spans="1:3" x14ac:dyDescent="0.25">
      <c r="A5212">
        <v>32700925</v>
      </c>
      <c r="B5212" t="s">
        <v>4339</v>
      </c>
      <c r="C5212">
        <v>27315</v>
      </c>
    </row>
    <row r="5213" spans="1:3" x14ac:dyDescent="0.25">
      <c r="A5213">
        <v>32700930</v>
      </c>
      <c r="B5213" t="s">
        <v>4340</v>
      </c>
      <c r="C5213">
        <v>31140</v>
      </c>
    </row>
    <row r="5214" spans="1:3" x14ac:dyDescent="0.25">
      <c r="A5214">
        <v>32700935</v>
      </c>
      <c r="B5214" t="s">
        <v>4341</v>
      </c>
      <c r="C5214">
        <v>35010</v>
      </c>
    </row>
    <row r="5215" spans="1:3" x14ac:dyDescent="0.25">
      <c r="A5215">
        <v>32709999</v>
      </c>
      <c r="B5215" t="s">
        <v>4342</v>
      </c>
      <c r="C5215">
        <v>0</v>
      </c>
    </row>
    <row r="5216" spans="1:3" x14ac:dyDescent="0.25">
      <c r="A5216">
        <v>32750000</v>
      </c>
      <c r="B5216" t="s">
        <v>4343</v>
      </c>
      <c r="C5216">
        <v>6075</v>
      </c>
    </row>
    <row r="5217" spans="1:3" x14ac:dyDescent="0.25">
      <c r="A5217">
        <v>32750005</v>
      </c>
      <c r="B5217" t="s">
        <v>4344</v>
      </c>
      <c r="C5217">
        <v>7243.43</v>
      </c>
    </row>
    <row r="5218" spans="1:3" x14ac:dyDescent="0.25">
      <c r="A5218">
        <v>32750010</v>
      </c>
      <c r="B5218" t="s">
        <v>4345</v>
      </c>
      <c r="C5218">
        <v>9476</v>
      </c>
    </row>
    <row r="5219" spans="1:3" x14ac:dyDescent="0.25">
      <c r="A5219">
        <v>32750015</v>
      </c>
      <c r="B5219" t="s">
        <v>4346</v>
      </c>
      <c r="C5219">
        <v>10319.4</v>
      </c>
    </row>
    <row r="5220" spans="1:3" x14ac:dyDescent="0.25">
      <c r="A5220">
        <v>32750020</v>
      </c>
      <c r="B5220" t="s">
        <v>4347</v>
      </c>
      <c r="C5220">
        <v>12303.9</v>
      </c>
    </row>
    <row r="5221" spans="1:3" x14ac:dyDescent="0.25">
      <c r="A5221">
        <v>32750025</v>
      </c>
      <c r="B5221" t="s">
        <v>4348</v>
      </c>
      <c r="C5221">
        <v>13445</v>
      </c>
    </row>
    <row r="5222" spans="1:3" x14ac:dyDescent="0.25">
      <c r="A5222">
        <v>32750030</v>
      </c>
      <c r="B5222" t="s">
        <v>4349</v>
      </c>
      <c r="C5222">
        <v>15181.43</v>
      </c>
    </row>
    <row r="5223" spans="1:3" x14ac:dyDescent="0.25">
      <c r="A5223">
        <v>32750035</v>
      </c>
      <c r="B5223" t="s">
        <v>4350</v>
      </c>
      <c r="C5223">
        <v>16570.580000000002</v>
      </c>
    </row>
    <row r="5224" spans="1:3" x14ac:dyDescent="0.25">
      <c r="A5224">
        <v>32750040</v>
      </c>
      <c r="B5224" t="s">
        <v>4351</v>
      </c>
      <c r="C5224">
        <v>6896.15</v>
      </c>
    </row>
    <row r="5225" spans="1:3" x14ac:dyDescent="0.25">
      <c r="A5225">
        <v>32750045</v>
      </c>
      <c r="B5225" t="s">
        <v>4352</v>
      </c>
      <c r="C5225">
        <v>7491.5</v>
      </c>
    </row>
    <row r="5226" spans="1:3" x14ac:dyDescent="0.25">
      <c r="A5226">
        <v>32750050</v>
      </c>
      <c r="B5226" t="s">
        <v>4353</v>
      </c>
      <c r="C5226">
        <v>9773.67</v>
      </c>
    </row>
    <row r="5227" spans="1:3" x14ac:dyDescent="0.25">
      <c r="A5227">
        <v>32750055</v>
      </c>
      <c r="B5227" t="s">
        <v>4354</v>
      </c>
      <c r="C5227">
        <v>10617.08</v>
      </c>
    </row>
    <row r="5228" spans="1:3" x14ac:dyDescent="0.25">
      <c r="A5228">
        <v>32750060</v>
      </c>
      <c r="B5228" t="s">
        <v>4355</v>
      </c>
      <c r="C5228">
        <v>12651.2</v>
      </c>
    </row>
    <row r="5229" spans="1:3" x14ac:dyDescent="0.25">
      <c r="A5229">
        <v>32750065</v>
      </c>
      <c r="B5229" t="s">
        <v>4356</v>
      </c>
      <c r="C5229">
        <v>13792.28</v>
      </c>
    </row>
    <row r="5230" spans="1:3" x14ac:dyDescent="0.25">
      <c r="A5230">
        <v>32750070</v>
      </c>
      <c r="B5230" t="s">
        <v>4357</v>
      </c>
      <c r="C5230">
        <v>15627.95</v>
      </c>
    </row>
    <row r="5231" spans="1:3" x14ac:dyDescent="0.25">
      <c r="A5231">
        <v>32750075</v>
      </c>
      <c r="B5231" t="s">
        <v>4358</v>
      </c>
      <c r="C5231">
        <v>17066.7</v>
      </c>
    </row>
    <row r="5232" spans="1:3" x14ac:dyDescent="0.25">
      <c r="A5232">
        <v>32750080</v>
      </c>
      <c r="B5232" t="s">
        <v>4359</v>
      </c>
      <c r="C5232">
        <v>7094.6</v>
      </c>
    </row>
    <row r="5233" spans="1:3" x14ac:dyDescent="0.25">
      <c r="A5233">
        <v>32750085</v>
      </c>
      <c r="B5233" t="s">
        <v>4360</v>
      </c>
      <c r="C5233">
        <v>7689.95</v>
      </c>
    </row>
    <row r="5234" spans="1:3" x14ac:dyDescent="0.25">
      <c r="A5234">
        <v>32750090</v>
      </c>
      <c r="B5234" t="s">
        <v>4361</v>
      </c>
      <c r="C5234">
        <v>10021.73</v>
      </c>
    </row>
    <row r="5235" spans="1:3" x14ac:dyDescent="0.25">
      <c r="A5235">
        <v>32750095</v>
      </c>
      <c r="B5235" t="s">
        <v>4362</v>
      </c>
      <c r="C5235">
        <v>10914.75</v>
      </c>
    </row>
    <row r="5236" spans="1:3" x14ac:dyDescent="0.25">
      <c r="A5236">
        <v>32750100</v>
      </c>
      <c r="B5236" t="s">
        <v>4363</v>
      </c>
      <c r="C5236">
        <v>12998.48</v>
      </c>
    </row>
    <row r="5237" spans="1:3" x14ac:dyDescent="0.25">
      <c r="A5237">
        <v>32750105</v>
      </c>
      <c r="B5237" t="s">
        <v>4364</v>
      </c>
      <c r="C5237">
        <v>14189.18</v>
      </c>
    </row>
    <row r="5238" spans="1:3" x14ac:dyDescent="0.25">
      <c r="A5238">
        <v>32750110</v>
      </c>
      <c r="B5238" t="s">
        <v>4365</v>
      </c>
      <c r="C5238">
        <v>16024.85</v>
      </c>
    </row>
    <row r="5239" spans="1:3" x14ac:dyDescent="0.25">
      <c r="A5239">
        <v>32750115</v>
      </c>
      <c r="B5239" t="s">
        <v>4366</v>
      </c>
      <c r="C5239">
        <v>17513.22</v>
      </c>
    </row>
    <row r="5240" spans="1:3" x14ac:dyDescent="0.25">
      <c r="A5240">
        <v>32750120</v>
      </c>
      <c r="B5240" t="s">
        <v>4367</v>
      </c>
      <c r="C5240">
        <v>7193.82</v>
      </c>
    </row>
    <row r="5241" spans="1:3" x14ac:dyDescent="0.25">
      <c r="A5241">
        <v>32750125</v>
      </c>
      <c r="B5241" t="s">
        <v>4368</v>
      </c>
      <c r="C5241">
        <v>7789.17</v>
      </c>
    </row>
    <row r="5242" spans="1:3" x14ac:dyDescent="0.25">
      <c r="A5242">
        <v>32750130</v>
      </c>
      <c r="B5242" t="s">
        <v>4369</v>
      </c>
      <c r="C5242">
        <v>10220.18</v>
      </c>
    </row>
    <row r="5243" spans="1:3" x14ac:dyDescent="0.25">
      <c r="A5243">
        <v>32750135</v>
      </c>
      <c r="B5243" t="s">
        <v>4370</v>
      </c>
      <c r="C5243">
        <v>11113.2</v>
      </c>
    </row>
    <row r="5244" spans="1:3" x14ac:dyDescent="0.25">
      <c r="A5244">
        <v>32750140</v>
      </c>
      <c r="B5244" t="s">
        <v>4371</v>
      </c>
      <c r="C5244">
        <v>13246.55</v>
      </c>
    </row>
    <row r="5245" spans="1:3" x14ac:dyDescent="0.25">
      <c r="A5245">
        <v>32750145</v>
      </c>
      <c r="B5245" t="s">
        <v>4372</v>
      </c>
      <c r="C5245">
        <v>14437.25</v>
      </c>
    </row>
    <row r="5246" spans="1:3" x14ac:dyDescent="0.25">
      <c r="A5246">
        <v>32750150</v>
      </c>
      <c r="B5246" t="s">
        <v>4373</v>
      </c>
      <c r="C5246">
        <v>16372.13</v>
      </c>
    </row>
    <row r="5247" spans="1:3" x14ac:dyDescent="0.25">
      <c r="A5247">
        <v>32750155</v>
      </c>
      <c r="B5247" t="s">
        <v>4374</v>
      </c>
      <c r="C5247">
        <v>17860.5</v>
      </c>
    </row>
    <row r="5248" spans="1:3" x14ac:dyDescent="0.25">
      <c r="A5248">
        <v>32750160</v>
      </c>
      <c r="B5248" t="s">
        <v>4375</v>
      </c>
      <c r="C5248">
        <v>7392.27</v>
      </c>
    </row>
    <row r="5249" spans="1:3" x14ac:dyDescent="0.25">
      <c r="A5249">
        <v>32750165</v>
      </c>
      <c r="B5249" t="s">
        <v>4376</v>
      </c>
      <c r="C5249">
        <v>8037.23</v>
      </c>
    </row>
    <row r="5250" spans="1:3" x14ac:dyDescent="0.25">
      <c r="A5250">
        <v>32750170</v>
      </c>
      <c r="B5250" t="s">
        <v>4377</v>
      </c>
      <c r="C5250">
        <v>10468.25</v>
      </c>
    </row>
    <row r="5251" spans="1:3" x14ac:dyDescent="0.25">
      <c r="A5251">
        <v>32750175</v>
      </c>
      <c r="B5251" t="s">
        <v>4378</v>
      </c>
      <c r="C5251">
        <v>11410.88</v>
      </c>
    </row>
    <row r="5252" spans="1:3" x14ac:dyDescent="0.25">
      <c r="A5252">
        <v>32750180</v>
      </c>
      <c r="B5252" t="s">
        <v>4379</v>
      </c>
      <c r="C5252">
        <v>13593.83</v>
      </c>
    </row>
    <row r="5253" spans="1:3" x14ac:dyDescent="0.25">
      <c r="A5253">
        <v>32750185</v>
      </c>
      <c r="B5253" t="s">
        <v>4380</v>
      </c>
      <c r="C5253">
        <v>14834.15</v>
      </c>
    </row>
    <row r="5254" spans="1:3" x14ac:dyDescent="0.25">
      <c r="A5254">
        <v>32750190</v>
      </c>
      <c r="B5254" t="s">
        <v>4381</v>
      </c>
      <c r="C5254">
        <v>16769.03</v>
      </c>
    </row>
    <row r="5255" spans="1:3" x14ac:dyDescent="0.25">
      <c r="A5255">
        <v>32750195</v>
      </c>
      <c r="B5255" t="s">
        <v>4382</v>
      </c>
      <c r="C5255">
        <v>18307.02</v>
      </c>
    </row>
    <row r="5256" spans="1:3" x14ac:dyDescent="0.25">
      <c r="A5256">
        <v>32750200</v>
      </c>
      <c r="B5256" t="s">
        <v>4383</v>
      </c>
      <c r="C5256">
        <v>7590.72</v>
      </c>
    </row>
    <row r="5257" spans="1:3" x14ac:dyDescent="0.25">
      <c r="A5257">
        <v>32750205</v>
      </c>
      <c r="B5257" t="s">
        <v>4384</v>
      </c>
      <c r="C5257">
        <v>8235.68</v>
      </c>
    </row>
    <row r="5258" spans="1:3" x14ac:dyDescent="0.25">
      <c r="A5258">
        <v>32750210</v>
      </c>
      <c r="B5258" t="s">
        <v>4385</v>
      </c>
      <c r="C5258">
        <v>10765.92</v>
      </c>
    </row>
    <row r="5259" spans="1:3" x14ac:dyDescent="0.25">
      <c r="A5259">
        <v>32750215</v>
      </c>
      <c r="B5259" t="s">
        <v>4386</v>
      </c>
      <c r="C5259">
        <v>11708.55</v>
      </c>
    </row>
    <row r="5260" spans="1:3" x14ac:dyDescent="0.25">
      <c r="A5260">
        <v>32750220</v>
      </c>
      <c r="B5260" t="s">
        <v>4387</v>
      </c>
      <c r="C5260">
        <v>13941.12</v>
      </c>
    </row>
    <row r="5261" spans="1:3" x14ac:dyDescent="0.25">
      <c r="A5261">
        <v>32750225</v>
      </c>
      <c r="B5261" t="s">
        <v>4388</v>
      </c>
      <c r="C5261">
        <v>15231.05</v>
      </c>
    </row>
    <row r="5262" spans="1:3" x14ac:dyDescent="0.25">
      <c r="A5262">
        <v>32750230</v>
      </c>
      <c r="B5262" t="s">
        <v>4389</v>
      </c>
      <c r="C5262">
        <v>17215.55</v>
      </c>
    </row>
    <row r="5263" spans="1:3" x14ac:dyDescent="0.25">
      <c r="A5263">
        <v>32750235</v>
      </c>
      <c r="B5263" t="s">
        <v>4390</v>
      </c>
      <c r="C5263">
        <v>18803.150000000001</v>
      </c>
    </row>
    <row r="5264" spans="1:3" x14ac:dyDescent="0.25">
      <c r="A5264">
        <v>32750240</v>
      </c>
      <c r="B5264" t="s">
        <v>4391</v>
      </c>
      <c r="C5264">
        <v>7065</v>
      </c>
    </row>
    <row r="5265" spans="1:3" x14ac:dyDescent="0.25">
      <c r="A5265">
        <v>32750245</v>
      </c>
      <c r="B5265" t="s">
        <v>4392</v>
      </c>
      <c r="C5265">
        <v>7650</v>
      </c>
    </row>
    <row r="5266" spans="1:3" x14ac:dyDescent="0.25">
      <c r="A5266">
        <v>32750250</v>
      </c>
      <c r="B5266" t="s">
        <v>4393</v>
      </c>
      <c r="C5266">
        <v>9990</v>
      </c>
    </row>
    <row r="5267" spans="1:3" x14ac:dyDescent="0.25">
      <c r="A5267">
        <v>32750255</v>
      </c>
      <c r="B5267" t="s">
        <v>4394</v>
      </c>
      <c r="C5267">
        <v>10890</v>
      </c>
    </row>
    <row r="5268" spans="1:3" x14ac:dyDescent="0.25">
      <c r="A5268">
        <v>32750260</v>
      </c>
      <c r="B5268" t="s">
        <v>4395</v>
      </c>
      <c r="C5268">
        <v>12960</v>
      </c>
    </row>
    <row r="5269" spans="1:3" x14ac:dyDescent="0.25">
      <c r="A5269">
        <v>32750265</v>
      </c>
      <c r="B5269" t="s">
        <v>4396</v>
      </c>
      <c r="C5269">
        <v>14130</v>
      </c>
    </row>
    <row r="5270" spans="1:3" x14ac:dyDescent="0.25">
      <c r="A5270">
        <v>32750270</v>
      </c>
      <c r="B5270" t="s">
        <v>4397</v>
      </c>
      <c r="C5270">
        <v>15975</v>
      </c>
    </row>
    <row r="5271" spans="1:3" x14ac:dyDescent="0.25">
      <c r="A5271">
        <v>32750275</v>
      </c>
      <c r="B5271" t="s">
        <v>4398</v>
      </c>
      <c r="C5271">
        <v>17460</v>
      </c>
    </row>
    <row r="5272" spans="1:3" x14ac:dyDescent="0.25">
      <c r="A5272">
        <v>32750280</v>
      </c>
      <c r="B5272" t="s">
        <v>4399</v>
      </c>
      <c r="C5272">
        <v>7245</v>
      </c>
    </row>
    <row r="5273" spans="1:3" x14ac:dyDescent="0.25">
      <c r="A5273">
        <v>32750285</v>
      </c>
      <c r="B5273" t="s">
        <v>4400</v>
      </c>
      <c r="C5273">
        <v>7830</v>
      </c>
    </row>
    <row r="5274" spans="1:3" x14ac:dyDescent="0.25">
      <c r="A5274">
        <v>32750290</v>
      </c>
      <c r="B5274" t="s">
        <v>4401</v>
      </c>
      <c r="C5274">
        <v>10260</v>
      </c>
    </row>
    <row r="5275" spans="1:3" x14ac:dyDescent="0.25">
      <c r="A5275">
        <v>32750295</v>
      </c>
      <c r="B5275" t="s">
        <v>4402</v>
      </c>
      <c r="C5275">
        <v>11160</v>
      </c>
    </row>
    <row r="5276" spans="1:3" x14ac:dyDescent="0.25">
      <c r="A5276">
        <v>32750300</v>
      </c>
      <c r="B5276" t="s">
        <v>4403</v>
      </c>
      <c r="C5276">
        <v>13275</v>
      </c>
    </row>
    <row r="5277" spans="1:3" x14ac:dyDescent="0.25">
      <c r="A5277">
        <v>32750305</v>
      </c>
      <c r="B5277" t="s">
        <v>4404</v>
      </c>
      <c r="C5277">
        <v>14490</v>
      </c>
    </row>
    <row r="5278" spans="1:3" x14ac:dyDescent="0.25">
      <c r="A5278">
        <v>32750310</v>
      </c>
      <c r="B5278" t="s">
        <v>4405</v>
      </c>
      <c r="C5278">
        <v>16380</v>
      </c>
    </row>
    <row r="5279" spans="1:3" x14ac:dyDescent="0.25">
      <c r="A5279">
        <v>32750315</v>
      </c>
      <c r="B5279" t="s">
        <v>4406</v>
      </c>
      <c r="C5279">
        <v>17865</v>
      </c>
    </row>
    <row r="5280" spans="1:3" x14ac:dyDescent="0.25">
      <c r="A5280">
        <v>32759999</v>
      </c>
      <c r="B5280" t="s">
        <v>4407</v>
      </c>
      <c r="C5280">
        <v>0</v>
      </c>
    </row>
    <row r="5281" spans="1:3" x14ac:dyDescent="0.25">
      <c r="A5281">
        <v>32800005</v>
      </c>
      <c r="B5281" t="s">
        <v>4408</v>
      </c>
      <c r="C5281">
        <v>0</v>
      </c>
    </row>
    <row r="5282" spans="1:3" x14ac:dyDescent="0.25">
      <c r="A5282">
        <v>32800010</v>
      </c>
      <c r="B5282" t="s">
        <v>4409</v>
      </c>
      <c r="C5282">
        <v>10.27</v>
      </c>
    </row>
    <row r="5283" spans="1:3" x14ac:dyDescent="0.25">
      <c r="A5283">
        <v>32800015</v>
      </c>
      <c r="B5283" t="s">
        <v>4410</v>
      </c>
      <c r="C5283">
        <v>33.700000000000003</v>
      </c>
    </row>
    <row r="5284" spans="1:3" x14ac:dyDescent="0.25">
      <c r="A5284">
        <v>32800018</v>
      </c>
      <c r="B5284" t="s">
        <v>4411</v>
      </c>
      <c r="C5284">
        <v>19.97</v>
      </c>
    </row>
    <row r="5285" spans="1:3" x14ac:dyDescent="0.25">
      <c r="A5285">
        <v>32800020</v>
      </c>
      <c r="B5285" t="s">
        <v>4412</v>
      </c>
      <c r="C5285">
        <v>8.1999999999999993</v>
      </c>
    </row>
    <row r="5286" spans="1:3" x14ac:dyDescent="0.25">
      <c r="A5286">
        <v>32800025</v>
      </c>
      <c r="B5286" t="s">
        <v>4413</v>
      </c>
      <c r="C5286">
        <v>14.45</v>
      </c>
    </row>
    <row r="5287" spans="1:3" x14ac:dyDescent="0.25">
      <c r="A5287">
        <v>32800030</v>
      </c>
      <c r="B5287" t="s">
        <v>4414</v>
      </c>
      <c r="C5287">
        <v>0</v>
      </c>
    </row>
    <row r="5288" spans="1:3" x14ac:dyDescent="0.25">
      <c r="A5288">
        <v>32800035</v>
      </c>
      <c r="B5288" t="s">
        <v>4415</v>
      </c>
      <c r="C5288">
        <v>46.1</v>
      </c>
    </row>
    <row r="5289" spans="1:3" x14ac:dyDescent="0.25">
      <c r="A5289">
        <v>32800040</v>
      </c>
      <c r="B5289" t="s">
        <v>4416</v>
      </c>
      <c r="C5289">
        <v>47.5</v>
      </c>
    </row>
    <row r="5290" spans="1:3" x14ac:dyDescent="0.25">
      <c r="A5290">
        <v>32800045</v>
      </c>
      <c r="B5290" t="s">
        <v>4417</v>
      </c>
      <c r="C5290">
        <v>0</v>
      </c>
    </row>
    <row r="5291" spans="1:3" x14ac:dyDescent="0.25">
      <c r="A5291">
        <v>32800050</v>
      </c>
      <c r="B5291" t="s">
        <v>4418</v>
      </c>
      <c r="C5291">
        <v>0</v>
      </c>
    </row>
    <row r="5292" spans="1:3" x14ac:dyDescent="0.25">
      <c r="A5292">
        <v>32800055</v>
      </c>
      <c r="B5292" t="s">
        <v>4419</v>
      </c>
      <c r="C5292">
        <v>0</v>
      </c>
    </row>
    <row r="5293" spans="1:3" x14ac:dyDescent="0.25">
      <c r="A5293">
        <v>32800060</v>
      </c>
      <c r="B5293" t="s">
        <v>4420</v>
      </c>
      <c r="C5293">
        <v>422</v>
      </c>
    </row>
    <row r="5294" spans="1:3" x14ac:dyDescent="0.25">
      <c r="A5294">
        <v>32800065</v>
      </c>
      <c r="B5294" t="s">
        <v>4421</v>
      </c>
      <c r="C5294">
        <v>849</v>
      </c>
    </row>
    <row r="5295" spans="1:3" x14ac:dyDescent="0.25">
      <c r="A5295">
        <v>32800080</v>
      </c>
      <c r="B5295" t="s">
        <v>4422</v>
      </c>
      <c r="C5295">
        <v>346.41</v>
      </c>
    </row>
    <row r="5296" spans="1:3" x14ac:dyDescent="0.25">
      <c r="A5296">
        <v>32800081</v>
      </c>
      <c r="B5296" t="s">
        <v>4423</v>
      </c>
      <c r="C5296">
        <v>346.41</v>
      </c>
    </row>
    <row r="5297" spans="1:3" x14ac:dyDescent="0.25">
      <c r="A5297">
        <v>32800090</v>
      </c>
      <c r="B5297" t="s">
        <v>4424</v>
      </c>
      <c r="C5297">
        <v>346.41</v>
      </c>
    </row>
    <row r="5298" spans="1:3" x14ac:dyDescent="0.25">
      <c r="A5298">
        <v>32800095</v>
      </c>
      <c r="B5298" t="s">
        <v>4425</v>
      </c>
      <c r="C5298">
        <v>321.27</v>
      </c>
    </row>
    <row r="5299" spans="1:3" x14ac:dyDescent="0.25">
      <c r="A5299">
        <v>32800097</v>
      </c>
      <c r="B5299" t="s">
        <v>4426</v>
      </c>
      <c r="C5299">
        <v>710.39</v>
      </c>
    </row>
    <row r="5300" spans="1:3" x14ac:dyDescent="0.25">
      <c r="A5300">
        <v>32800110</v>
      </c>
      <c r="B5300" t="s">
        <v>4427</v>
      </c>
      <c r="C5300">
        <v>0</v>
      </c>
    </row>
    <row r="5301" spans="1:3" x14ac:dyDescent="0.25">
      <c r="A5301">
        <v>32800120</v>
      </c>
      <c r="B5301" t="s">
        <v>4428</v>
      </c>
      <c r="C5301">
        <v>0</v>
      </c>
    </row>
    <row r="5302" spans="1:3" x14ac:dyDescent="0.25">
      <c r="A5302">
        <v>32800125</v>
      </c>
      <c r="B5302" t="s">
        <v>4429</v>
      </c>
      <c r="C5302">
        <v>0</v>
      </c>
    </row>
    <row r="5303" spans="1:3" x14ac:dyDescent="0.25">
      <c r="A5303">
        <v>32800145</v>
      </c>
      <c r="B5303" t="s">
        <v>4430</v>
      </c>
      <c r="C5303">
        <v>-142.13999999999999</v>
      </c>
    </row>
    <row r="5304" spans="1:3" x14ac:dyDescent="0.25">
      <c r="A5304">
        <v>32800195</v>
      </c>
      <c r="B5304" t="s">
        <v>4431</v>
      </c>
      <c r="C5304">
        <v>0</v>
      </c>
    </row>
    <row r="5305" spans="1:3" x14ac:dyDescent="0.25">
      <c r="A5305">
        <v>32800215</v>
      </c>
      <c r="B5305" t="s">
        <v>4432</v>
      </c>
      <c r="C5305">
        <v>720</v>
      </c>
    </row>
    <row r="5306" spans="1:3" x14ac:dyDescent="0.25">
      <c r="A5306">
        <v>32800233</v>
      </c>
      <c r="B5306" t="s">
        <v>4433</v>
      </c>
      <c r="C5306">
        <v>141</v>
      </c>
    </row>
    <row r="5307" spans="1:3" x14ac:dyDescent="0.25">
      <c r="A5307">
        <v>32800245</v>
      </c>
      <c r="B5307" t="s">
        <v>4434</v>
      </c>
      <c r="C5307">
        <v>0</v>
      </c>
    </row>
    <row r="5308" spans="1:3" x14ac:dyDescent="0.25">
      <c r="A5308">
        <v>32800260</v>
      </c>
      <c r="B5308" t="s">
        <v>4435</v>
      </c>
      <c r="C5308">
        <v>3620.58</v>
      </c>
    </row>
    <row r="5309" spans="1:3" x14ac:dyDescent="0.25">
      <c r="A5309">
        <v>32800275</v>
      </c>
      <c r="B5309" t="s">
        <v>4436</v>
      </c>
      <c r="C5309">
        <v>419.05</v>
      </c>
    </row>
    <row r="5310" spans="1:3" x14ac:dyDescent="0.25">
      <c r="A5310">
        <v>32800290</v>
      </c>
      <c r="B5310" t="s">
        <v>4437</v>
      </c>
      <c r="C5310">
        <v>136.88999999999999</v>
      </c>
    </row>
    <row r="5311" spans="1:3" x14ac:dyDescent="0.25">
      <c r="A5311">
        <v>32800299</v>
      </c>
      <c r="B5311" t="s">
        <v>4438</v>
      </c>
      <c r="C5311">
        <v>0</v>
      </c>
    </row>
    <row r="5312" spans="1:3" x14ac:dyDescent="0.25">
      <c r="A5312">
        <v>32800445</v>
      </c>
      <c r="B5312" t="s">
        <v>4439</v>
      </c>
      <c r="C5312">
        <v>475</v>
      </c>
    </row>
    <row r="5313" spans="1:3" x14ac:dyDescent="0.25">
      <c r="A5313">
        <v>32800449</v>
      </c>
      <c r="B5313" t="s">
        <v>4440</v>
      </c>
      <c r="C5313">
        <v>0</v>
      </c>
    </row>
    <row r="5314" spans="1:3" x14ac:dyDescent="0.25">
      <c r="A5314">
        <v>32800550</v>
      </c>
      <c r="B5314" t="s">
        <v>4441</v>
      </c>
      <c r="C5314">
        <v>0</v>
      </c>
    </row>
    <row r="5315" spans="1:3" x14ac:dyDescent="0.25">
      <c r="A5315">
        <v>32800580</v>
      </c>
      <c r="B5315" t="s">
        <v>4442</v>
      </c>
      <c r="C5315">
        <v>162.03</v>
      </c>
    </row>
    <row r="5316" spans="1:3" x14ac:dyDescent="0.25">
      <c r="A5316">
        <v>32800595</v>
      </c>
      <c r="B5316" t="s">
        <v>4443</v>
      </c>
      <c r="C5316">
        <v>0</v>
      </c>
    </row>
    <row r="5317" spans="1:3" x14ac:dyDescent="0.25">
      <c r="A5317">
        <v>32800720</v>
      </c>
      <c r="B5317" t="s">
        <v>4444</v>
      </c>
      <c r="C5317">
        <v>0</v>
      </c>
    </row>
    <row r="5318" spans="1:3" x14ac:dyDescent="0.25">
      <c r="A5318">
        <v>32800750</v>
      </c>
      <c r="B5318" t="s">
        <v>4445</v>
      </c>
      <c r="C5318">
        <v>0</v>
      </c>
    </row>
    <row r="5319" spans="1:3" x14ac:dyDescent="0.25">
      <c r="A5319">
        <v>32805555</v>
      </c>
      <c r="B5319" t="s">
        <v>6963</v>
      </c>
      <c r="C5319">
        <v>0</v>
      </c>
    </row>
    <row r="5320" spans="1:3" x14ac:dyDescent="0.25">
      <c r="A5320">
        <v>32805556</v>
      </c>
      <c r="B5320" t="s">
        <v>7747</v>
      </c>
      <c r="C5320">
        <v>0</v>
      </c>
    </row>
    <row r="5321" spans="1:3" x14ac:dyDescent="0.25">
      <c r="A5321">
        <v>32805566</v>
      </c>
      <c r="B5321" t="s">
        <v>6964</v>
      </c>
      <c r="C5321">
        <v>0</v>
      </c>
    </row>
    <row r="5322" spans="1:3" x14ac:dyDescent="0.25">
      <c r="A5322">
        <v>32909999</v>
      </c>
      <c r="B5322" t="s">
        <v>6517</v>
      </c>
      <c r="C5322">
        <v>0</v>
      </c>
    </row>
    <row r="5323" spans="1:3" x14ac:dyDescent="0.25">
      <c r="A5323">
        <v>32910001</v>
      </c>
      <c r="B5323" t="s">
        <v>4446</v>
      </c>
      <c r="C5323">
        <v>49.92</v>
      </c>
    </row>
    <row r="5324" spans="1:3" x14ac:dyDescent="0.25">
      <c r="A5324">
        <v>33000014</v>
      </c>
      <c r="B5324" t="s">
        <v>4447</v>
      </c>
      <c r="C5324">
        <v>1229.17</v>
      </c>
    </row>
    <row r="5325" spans="1:3" x14ac:dyDescent="0.25">
      <c r="A5325">
        <v>33000015</v>
      </c>
      <c r="B5325" t="s">
        <v>4448</v>
      </c>
      <c r="C5325">
        <v>1656.67</v>
      </c>
    </row>
    <row r="5326" spans="1:3" x14ac:dyDescent="0.25">
      <c r="A5326">
        <v>33000016</v>
      </c>
      <c r="B5326" t="s">
        <v>4449</v>
      </c>
      <c r="C5326">
        <v>2082.5</v>
      </c>
    </row>
    <row r="5327" spans="1:3" x14ac:dyDescent="0.25">
      <c r="A5327">
        <v>33000017</v>
      </c>
      <c r="B5327" t="s">
        <v>4450</v>
      </c>
      <c r="C5327">
        <v>57.42</v>
      </c>
    </row>
    <row r="5328" spans="1:3" x14ac:dyDescent="0.25">
      <c r="A5328">
        <v>33000019</v>
      </c>
      <c r="B5328" t="s">
        <v>4451</v>
      </c>
      <c r="C5328">
        <v>64.92</v>
      </c>
    </row>
    <row r="5329" spans="1:3" x14ac:dyDescent="0.25">
      <c r="A5329">
        <v>33000029</v>
      </c>
      <c r="B5329" t="s">
        <v>4452</v>
      </c>
      <c r="C5329">
        <v>416.67</v>
      </c>
    </row>
    <row r="5330" spans="1:3" x14ac:dyDescent="0.25">
      <c r="A5330">
        <v>33000030</v>
      </c>
      <c r="B5330" t="s">
        <v>4453</v>
      </c>
      <c r="C5330">
        <v>40.75</v>
      </c>
    </row>
    <row r="5331" spans="1:3" x14ac:dyDescent="0.25">
      <c r="A5331">
        <v>33000035</v>
      </c>
      <c r="B5331" t="s">
        <v>4454</v>
      </c>
      <c r="C5331">
        <v>326</v>
      </c>
    </row>
    <row r="5332" spans="1:3" x14ac:dyDescent="0.25">
      <c r="A5332">
        <v>33000038</v>
      </c>
      <c r="B5332" t="s">
        <v>4455</v>
      </c>
      <c r="C5332">
        <v>182.5</v>
      </c>
    </row>
    <row r="5333" spans="1:3" x14ac:dyDescent="0.25">
      <c r="A5333">
        <v>33000039</v>
      </c>
      <c r="B5333" t="s">
        <v>4456</v>
      </c>
      <c r="C5333">
        <v>182.5</v>
      </c>
    </row>
    <row r="5334" spans="1:3" x14ac:dyDescent="0.25">
      <c r="A5334">
        <v>33000040</v>
      </c>
      <c r="B5334" t="s">
        <v>4457</v>
      </c>
      <c r="C5334">
        <v>4.92</v>
      </c>
    </row>
    <row r="5335" spans="1:3" x14ac:dyDescent="0.25">
      <c r="A5335">
        <v>33000041</v>
      </c>
      <c r="B5335" t="s">
        <v>4458</v>
      </c>
      <c r="C5335">
        <v>26.67</v>
      </c>
    </row>
    <row r="5336" spans="1:3" x14ac:dyDescent="0.25">
      <c r="A5336">
        <v>33000042</v>
      </c>
      <c r="B5336" t="s">
        <v>4459</v>
      </c>
      <c r="C5336">
        <v>2.42</v>
      </c>
    </row>
    <row r="5337" spans="1:3" x14ac:dyDescent="0.25">
      <c r="A5337">
        <v>33000045</v>
      </c>
      <c r="B5337" t="s">
        <v>4460</v>
      </c>
      <c r="C5337">
        <v>416.67</v>
      </c>
    </row>
    <row r="5338" spans="1:3" x14ac:dyDescent="0.25">
      <c r="A5338">
        <v>33000048</v>
      </c>
      <c r="B5338" t="s">
        <v>4461</v>
      </c>
      <c r="C5338">
        <v>36.340000000000003</v>
      </c>
    </row>
    <row r="5339" spans="1:3" x14ac:dyDescent="0.25">
      <c r="A5339">
        <v>33000049</v>
      </c>
      <c r="B5339" t="s">
        <v>4462</v>
      </c>
      <c r="C5339">
        <v>19.57</v>
      </c>
    </row>
    <row r="5340" spans="1:3" x14ac:dyDescent="0.25">
      <c r="A5340">
        <v>33000050</v>
      </c>
      <c r="B5340" t="s">
        <v>4463</v>
      </c>
      <c r="C5340">
        <v>32.25</v>
      </c>
    </row>
    <row r="5341" spans="1:3" x14ac:dyDescent="0.25">
      <c r="A5341">
        <v>33000060</v>
      </c>
      <c r="B5341" t="s">
        <v>4464</v>
      </c>
      <c r="C5341">
        <v>1.82</v>
      </c>
    </row>
    <row r="5342" spans="1:3" x14ac:dyDescent="0.25">
      <c r="A5342">
        <v>33000061</v>
      </c>
      <c r="B5342" t="s">
        <v>4465</v>
      </c>
      <c r="C5342">
        <v>2.08</v>
      </c>
    </row>
    <row r="5343" spans="1:3" x14ac:dyDescent="0.25">
      <c r="A5343">
        <v>33000070</v>
      </c>
      <c r="B5343" t="s">
        <v>4466</v>
      </c>
      <c r="C5343">
        <v>114.35</v>
      </c>
    </row>
    <row r="5344" spans="1:3" x14ac:dyDescent="0.25">
      <c r="A5344">
        <v>33000085</v>
      </c>
      <c r="B5344" t="s">
        <v>4467</v>
      </c>
      <c r="C5344">
        <v>11.12</v>
      </c>
    </row>
    <row r="5345" spans="1:3" x14ac:dyDescent="0.25">
      <c r="A5345">
        <v>33000092</v>
      </c>
      <c r="B5345" t="s">
        <v>4468</v>
      </c>
      <c r="C5345">
        <v>309</v>
      </c>
    </row>
    <row r="5346" spans="1:3" x14ac:dyDescent="0.25">
      <c r="A5346">
        <v>33000095</v>
      </c>
      <c r="B5346" t="s">
        <v>4469</v>
      </c>
      <c r="C5346">
        <v>36.96</v>
      </c>
    </row>
    <row r="5347" spans="1:3" x14ac:dyDescent="0.25">
      <c r="A5347">
        <v>33000150</v>
      </c>
      <c r="B5347" t="s">
        <v>4470</v>
      </c>
      <c r="C5347">
        <v>45.83</v>
      </c>
    </row>
    <row r="5348" spans="1:3" x14ac:dyDescent="0.25">
      <c r="A5348">
        <v>33000170</v>
      </c>
      <c r="B5348" t="s">
        <v>4471</v>
      </c>
      <c r="C5348">
        <v>1.77</v>
      </c>
    </row>
    <row r="5349" spans="1:3" x14ac:dyDescent="0.25">
      <c r="A5349">
        <v>33000179</v>
      </c>
      <c r="B5349" t="s">
        <v>4472</v>
      </c>
      <c r="C5349">
        <v>27.72</v>
      </c>
    </row>
    <row r="5350" spans="1:3" x14ac:dyDescent="0.25">
      <c r="A5350">
        <v>33000180</v>
      </c>
      <c r="B5350" t="s">
        <v>4473</v>
      </c>
      <c r="C5350">
        <v>38.1</v>
      </c>
    </row>
    <row r="5351" spans="1:3" x14ac:dyDescent="0.25">
      <c r="A5351">
        <v>33000182</v>
      </c>
      <c r="B5351" t="s">
        <v>4474</v>
      </c>
      <c r="C5351">
        <v>41.58</v>
      </c>
    </row>
    <row r="5352" spans="1:3" x14ac:dyDescent="0.25">
      <c r="A5352">
        <v>33000217</v>
      </c>
      <c r="B5352" t="s">
        <v>4475</v>
      </c>
      <c r="C5352">
        <v>70.2</v>
      </c>
    </row>
    <row r="5353" spans="1:3" x14ac:dyDescent="0.25">
      <c r="A5353">
        <v>33000218</v>
      </c>
      <c r="B5353" t="s">
        <v>4476</v>
      </c>
      <c r="C5353">
        <v>70.2</v>
      </c>
    </row>
    <row r="5354" spans="1:3" x14ac:dyDescent="0.25">
      <c r="A5354">
        <v>33000219</v>
      </c>
      <c r="B5354" t="s">
        <v>4477</v>
      </c>
      <c r="C5354">
        <v>78</v>
      </c>
    </row>
    <row r="5355" spans="1:3" x14ac:dyDescent="0.25">
      <c r="A5355">
        <v>33000221</v>
      </c>
      <c r="B5355" t="s">
        <v>4478</v>
      </c>
      <c r="C5355">
        <v>66.3</v>
      </c>
    </row>
    <row r="5356" spans="1:3" x14ac:dyDescent="0.25">
      <c r="A5356">
        <v>33000222</v>
      </c>
      <c r="B5356" t="s">
        <v>4479</v>
      </c>
      <c r="C5356">
        <v>66.3</v>
      </c>
    </row>
    <row r="5357" spans="1:3" x14ac:dyDescent="0.25">
      <c r="A5357">
        <v>33000223</v>
      </c>
      <c r="B5357" t="s">
        <v>4480</v>
      </c>
      <c r="C5357">
        <v>73.12</v>
      </c>
    </row>
    <row r="5358" spans="1:3" x14ac:dyDescent="0.25">
      <c r="A5358">
        <v>33000225</v>
      </c>
      <c r="B5358" t="s">
        <v>4481</v>
      </c>
      <c r="C5358">
        <v>59.47</v>
      </c>
    </row>
    <row r="5359" spans="1:3" x14ac:dyDescent="0.25">
      <c r="A5359">
        <v>33000226</v>
      </c>
      <c r="B5359" t="s">
        <v>4482</v>
      </c>
      <c r="C5359">
        <v>59.47</v>
      </c>
    </row>
    <row r="5360" spans="1:3" x14ac:dyDescent="0.25">
      <c r="A5360">
        <v>33000227</v>
      </c>
      <c r="B5360" t="s">
        <v>4483</v>
      </c>
      <c r="C5360">
        <v>67.28</v>
      </c>
    </row>
    <row r="5361" spans="1:3" x14ac:dyDescent="0.25">
      <c r="A5361">
        <v>33000229</v>
      </c>
      <c r="B5361" t="s">
        <v>4484</v>
      </c>
      <c r="C5361">
        <v>165.83</v>
      </c>
    </row>
    <row r="5362" spans="1:3" x14ac:dyDescent="0.25">
      <c r="A5362">
        <v>33000235</v>
      </c>
      <c r="B5362" t="s">
        <v>4485</v>
      </c>
      <c r="C5362">
        <v>24.92</v>
      </c>
    </row>
    <row r="5363" spans="1:3" x14ac:dyDescent="0.25">
      <c r="A5363">
        <v>33000236</v>
      </c>
      <c r="B5363" t="s">
        <v>6965</v>
      </c>
      <c r="C5363">
        <v>20.75</v>
      </c>
    </row>
    <row r="5364" spans="1:3" x14ac:dyDescent="0.25">
      <c r="A5364">
        <v>33000237</v>
      </c>
      <c r="B5364" t="s">
        <v>6966</v>
      </c>
      <c r="C5364">
        <v>57.58</v>
      </c>
    </row>
    <row r="5365" spans="1:3" x14ac:dyDescent="0.25">
      <c r="A5365">
        <v>33000238</v>
      </c>
      <c r="B5365" t="s">
        <v>6967</v>
      </c>
      <c r="C5365">
        <v>62.92</v>
      </c>
    </row>
    <row r="5366" spans="1:3" x14ac:dyDescent="0.25">
      <c r="A5366">
        <v>33000817</v>
      </c>
      <c r="B5366" t="s">
        <v>4486</v>
      </c>
      <c r="C5366">
        <v>70.2</v>
      </c>
    </row>
    <row r="5367" spans="1:3" x14ac:dyDescent="0.25">
      <c r="A5367">
        <v>33000818</v>
      </c>
      <c r="B5367" t="s">
        <v>4487</v>
      </c>
      <c r="C5367">
        <v>70.2</v>
      </c>
    </row>
    <row r="5368" spans="1:3" x14ac:dyDescent="0.25">
      <c r="A5368">
        <v>33000821</v>
      </c>
      <c r="B5368" t="s">
        <v>4488</v>
      </c>
      <c r="C5368">
        <v>66.3</v>
      </c>
    </row>
    <row r="5369" spans="1:3" x14ac:dyDescent="0.25">
      <c r="A5369">
        <v>33000822</v>
      </c>
      <c r="B5369" t="s">
        <v>4489</v>
      </c>
      <c r="C5369">
        <v>66.3</v>
      </c>
    </row>
    <row r="5370" spans="1:3" x14ac:dyDescent="0.25">
      <c r="A5370">
        <v>33000825</v>
      </c>
      <c r="B5370" t="s">
        <v>4490</v>
      </c>
      <c r="C5370">
        <v>59.47</v>
      </c>
    </row>
    <row r="5371" spans="1:3" x14ac:dyDescent="0.25">
      <c r="A5371">
        <v>33000826</v>
      </c>
      <c r="B5371" t="s">
        <v>4491</v>
      </c>
      <c r="C5371">
        <v>59.47</v>
      </c>
    </row>
    <row r="5372" spans="1:3" x14ac:dyDescent="0.25">
      <c r="A5372">
        <v>33000940</v>
      </c>
      <c r="B5372" t="s">
        <v>4492</v>
      </c>
      <c r="C5372">
        <v>0</v>
      </c>
    </row>
    <row r="5373" spans="1:3" x14ac:dyDescent="0.25">
      <c r="A5373">
        <v>33000948</v>
      </c>
      <c r="B5373" t="s">
        <v>4493</v>
      </c>
      <c r="C5373">
        <v>8.25</v>
      </c>
    </row>
    <row r="5374" spans="1:3" x14ac:dyDescent="0.25">
      <c r="A5374">
        <v>33000950</v>
      </c>
      <c r="B5374" t="s">
        <v>4494</v>
      </c>
      <c r="C5374">
        <v>0</v>
      </c>
    </row>
    <row r="5375" spans="1:3" x14ac:dyDescent="0.25">
      <c r="A5375">
        <v>33000957</v>
      </c>
      <c r="B5375" t="s">
        <v>4495</v>
      </c>
      <c r="C5375">
        <v>14.58</v>
      </c>
    </row>
    <row r="5376" spans="1:3" x14ac:dyDescent="0.25">
      <c r="A5376">
        <v>33001114</v>
      </c>
      <c r="B5376" t="s">
        <v>4496</v>
      </c>
      <c r="C5376">
        <v>1332.5</v>
      </c>
    </row>
    <row r="5377" spans="1:3" x14ac:dyDescent="0.25">
      <c r="A5377">
        <v>33002001</v>
      </c>
      <c r="B5377" t="s">
        <v>4497</v>
      </c>
      <c r="C5377">
        <v>1249.17</v>
      </c>
    </row>
    <row r="5378" spans="1:3" x14ac:dyDescent="0.25">
      <c r="A5378">
        <v>33002002</v>
      </c>
      <c r="B5378" t="s">
        <v>4498</v>
      </c>
      <c r="C5378">
        <v>190.83</v>
      </c>
    </row>
    <row r="5379" spans="1:3" x14ac:dyDescent="0.25">
      <c r="A5379">
        <v>33002003</v>
      </c>
      <c r="B5379" t="s">
        <v>4499</v>
      </c>
      <c r="C5379">
        <v>224.17</v>
      </c>
    </row>
    <row r="5380" spans="1:3" x14ac:dyDescent="0.25">
      <c r="A5380">
        <v>33002004</v>
      </c>
      <c r="B5380" t="s">
        <v>4500</v>
      </c>
      <c r="C5380">
        <v>182.5</v>
      </c>
    </row>
    <row r="5381" spans="1:3" x14ac:dyDescent="0.25">
      <c r="A5381">
        <v>33007050</v>
      </c>
      <c r="B5381" t="s">
        <v>4501</v>
      </c>
      <c r="C5381">
        <v>66.58</v>
      </c>
    </row>
    <row r="5382" spans="1:3" x14ac:dyDescent="0.25">
      <c r="A5382">
        <v>33007080</v>
      </c>
      <c r="B5382" t="s">
        <v>4502</v>
      </c>
      <c r="C5382">
        <v>832.5</v>
      </c>
    </row>
    <row r="5383" spans="1:3" x14ac:dyDescent="0.25">
      <c r="A5383">
        <v>33007081</v>
      </c>
      <c r="B5383" t="s">
        <v>4503</v>
      </c>
      <c r="C5383">
        <v>103.5</v>
      </c>
    </row>
    <row r="5384" spans="1:3" x14ac:dyDescent="0.25">
      <c r="A5384">
        <v>33008045</v>
      </c>
      <c r="B5384" t="s">
        <v>4504</v>
      </c>
      <c r="C5384">
        <v>416.67</v>
      </c>
    </row>
    <row r="5385" spans="1:3" x14ac:dyDescent="0.25">
      <c r="A5385">
        <v>33009999</v>
      </c>
      <c r="B5385" t="s">
        <v>6369</v>
      </c>
      <c r="C5385">
        <v>0.83</v>
      </c>
    </row>
    <row r="5386" spans="1:3" x14ac:dyDescent="0.25">
      <c r="A5386">
        <v>33100702</v>
      </c>
      <c r="B5386" t="s">
        <v>4505</v>
      </c>
      <c r="C5386">
        <v>0.83</v>
      </c>
    </row>
    <row r="5387" spans="1:3" x14ac:dyDescent="0.25">
      <c r="A5387">
        <v>33129999</v>
      </c>
      <c r="B5387" t="s">
        <v>7748</v>
      </c>
      <c r="C5387">
        <v>10000</v>
      </c>
    </row>
    <row r="5388" spans="1:3" x14ac:dyDescent="0.25">
      <c r="A5388">
        <v>33230010</v>
      </c>
      <c r="B5388" t="s">
        <v>7749</v>
      </c>
      <c r="C5388">
        <v>8680</v>
      </c>
    </row>
    <row r="5389" spans="1:3" x14ac:dyDescent="0.25">
      <c r="A5389">
        <v>33230011</v>
      </c>
      <c r="B5389" t="s">
        <v>7750</v>
      </c>
      <c r="C5389">
        <v>8800</v>
      </c>
    </row>
    <row r="5390" spans="1:3" x14ac:dyDescent="0.25">
      <c r="A5390">
        <v>33230012</v>
      </c>
      <c r="B5390" t="s">
        <v>7751</v>
      </c>
      <c r="C5390">
        <v>8940</v>
      </c>
    </row>
    <row r="5391" spans="1:3" x14ac:dyDescent="0.25">
      <c r="A5391">
        <v>33230013</v>
      </c>
      <c r="B5391" t="s">
        <v>7752</v>
      </c>
      <c r="C5391">
        <v>9060</v>
      </c>
    </row>
    <row r="5392" spans="1:3" x14ac:dyDescent="0.25">
      <c r="A5392">
        <v>33230014</v>
      </c>
      <c r="B5392" t="s">
        <v>7753</v>
      </c>
      <c r="C5392">
        <v>9190</v>
      </c>
    </row>
    <row r="5393" spans="1:3" x14ac:dyDescent="0.25">
      <c r="A5393">
        <v>33230015</v>
      </c>
      <c r="B5393" t="s">
        <v>7754</v>
      </c>
      <c r="C5393">
        <v>9330</v>
      </c>
    </row>
    <row r="5394" spans="1:3" x14ac:dyDescent="0.25">
      <c r="A5394">
        <v>33230016</v>
      </c>
      <c r="B5394" t="s">
        <v>7755</v>
      </c>
      <c r="C5394">
        <v>9450</v>
      </c>
    </row>
    <row r="5395" spans="1:3" x14ac:dyDescent="0.25">
      <c r="A5395">
        <v>33230017</v>
      </c>
      <c r="B5395" t="s">
        <v>7756</v>
      </c>
      <c r="C5395">
        <v>9590</v>
      </c>
    </row>
    <row r="5396" spans="1:3" x14ac:dyDescent="0.25">
      <c r="A5396">
        <v>33230018</v>
      </c>
      <c r="B5396" t="s">
        <v>7757</v>
      </c>
      <c r="C5396">
        <v>9720</v>
      </c>
    </row>
    <row r="5397" spans="1:3" x14ac:dyDescent="0.25">
      <c r="A5397">
        <v>33230019</v>
      </c>
      <c r="B5397" t="s">
        <v>7758</v>
      </c>
      <c r="C5397">
        <v>9840</v>
      </c>
    </row>
    <row r="5398" spans="1:3" x14ac:dyDescent="0.25">
      <c r="A5398">
        <v>33230020</v>
      </c>
      <c r="B5398" t="s">
        <v>7759</v>
      </c>
      <c r="C5398">
        <v>9980</v>
      </c>
    </row>
    <row r="5399" spans="1:3" x14ac:dyDescent="0.25">
      <c r="A5399">
        <v>33230021</v>
      </c>
      <c r="B5399" t="s">
        <v>7760</v>
      </c>
      <c r="C5399">
        <v>10100</v>
      </c>
    </row>
    <row r="5400" spans="1:3" x14ac:dyDescent="0.25">
      <c r="A5400">
        <v>33230022</v>
      </c>
      <c r="B5400" t="s">
        <v>7761</v>
      </c>
      <c r="C5400">
        <v>10230</v>
      </c>
    </row>
    <row r="5401" spans="1:3" x14ac:dyDescent="0.25">
      <c r="A5401">
        <v>33230023</v>
      </c>
      <c r="B5401" t="s">
        <v>7762</v>
      </c>
      <c r="C5401">
        <v>10370</v>
      </c>
    </row>
    <row r="5402" spans="1:3" x14ac:dyDescent="0.25">
      <c r="A5402">
        <v>33230024</v>
      </c>
      <c r="B5402" t="s">
        <v>7763</v>
      </c>
      <c r="C5402">
        <v>10490</v>
      </c>
    </row>
    <row r="5403" spans="1:3" x14ac:dyDescent="0.25">
      <c r="A5403">
        <v>33230025</v>
      </c>
      <c r="B5403" t="s">
        <v>7764</v>
      </c>
      <c r="C5403">
        <v>10620</v>
      </c>
    </row>
    <row r="5404" spans="1:3" x14ac:dyDescent="0.25">
      <c r="A5404">
        <v>33230026</v>
      </c>
      <c r="B5404" t="s">
        <v>7765</v>
      </c>
      <c r="C5404">
        <v>10760</v>
      </c>
    </row>
    <row r="5405" spans="1:3" x14ac:dyDescent="0.25">
      <c r="A5405">
        <v>33230027</v>
      </c>
      <c r="B5405" t="s">
        <v>7766</v>
      </c>
      <c r="C5405">
        <v>10880</v>
      </c>
    </row>
    <row r="5406" spans="1:3" x14ac:dyDescent="0.25">
      <c r="A5406">
        <v>33230028</v>
      </c>
      <c r="B5406" t="s">
        <v>7767</v>
      </c>
      <c r="C5406">
        <v>11020</v>
      </c>
    </row>
    <row r="5407" spans="1:3" x14ac:dyDescent="0.25">
      <c r="A5407">
        <v>33230029</v>
      </c>
      <c r="B5407" t="s">
        <v>7768</v>
      </c>
      <c r="C5407">
        <v>11140</v>
      </c>
    </row>
    <row r="5408" spans="1:3" x14ac:dyDescent="0.25">
      <c r="A5408">
        <v>33230030</v>
      </c>
      <c r="B5408" t="s">
        <v>7769</v>
      </c>
      <c r="C5408">
        <v>11270</v>
      </c>
    </row>
    <row r="5409" spans="1:3" x14ac:dyDescent="0.25">
      <c r="A5409">
        <v>33230031</v>
      </c>
      <c r="B5409" t="s">
        <v>7770</v>
      </c>
      <c r="C5409">
        <v>11410</v>
      </c>
    </row>
    <row r="5410" spans="1:3" x14ac:dyDescent="0.25">
      <c r="A5410">
        <v>33230032</v>
      </c>
      <c r="B5410" t="s">
        <v>7771</v>
      </c>
      <c r="C5410">
        <v>11530</v>
      </c>
    </row>
    <row r="5411" spans="1:3" x14ac:dyDescent="0.25">
      <c r="A5411">
        <v>33230033</v>
      </c>
      <c r="B5411" t="s">
        <v>7772</v>
      </c>
      <c r="C5411">
        <v>11660</v>
      </c>
    </row>
    <row r="5412" spans="1:3" x14ac:dyDescent="0.25">
      <c r="A5412">
        <v>33230034</v>
      </c>
      <c r="B5412" t="s">
        <v>7773</v>
      </c>
      <c r="C5412">
        <v>11800</v>
      </c>
    </row>
    <row r="5413" spans="1:3" x14ac:dyDescent="0.25">
      <c r="A5413">
        <v>33230035</v>
      </c>
      <c r="B5413" t="s">
        <v>7774</v>
      </c>
      <c r="C5413">
        <v>11920</v>
      </c>
    </row>
    <row r="5414" spans="1:3" x14ac:dyDescent="0.25">
      <c r="A5414">
        <v>33230036</v>
      </c>
      <c r="B5414" t="s">
        <v>7775</v>
      </c>
      <c r="C5414">
        <v>12060</v>
      </c>
    </row>
    <row r="5415" spans="1:3" x14ac:dyDescent="0.25">
      <c r="A5415">
        <v>33230037</v>
      </c>
      <c r="B5415" t="s">
        <v>7776</v>
      </c>
      <c r="C5415">
        <v>12180</v>
      </c>
    </row>
    <row r="5416" spans="1:3" x14ac:dyDescent="0.25">
      <c r="A5416">
        <v>33230038</v>
      </c>
      <c r="B5416" t="s">
        <v>7777</v>
      </c>
      <c r="C5416">
        <v>12310</v>
      </c>
    </row>
    <row r="5417" spans="1:3" x14ac:dyDescent="0.25">
      <c r="A5417">
        <v>33230039</v>
      </c>
      <c r="B5417" t="s">
        <v>7778</v>
      </c>
      <c r="C5417">
        <v>12450</v>
      </c>
    </row>
    <row r="5418" spans="1:3" x14ac:dyDescent="0.25">
      <c r="A5418">
        <v>33230040</v>
      </c>
      <c r="B5418" t="s">
        <v>7779</v>
      </c>
      <c r="C5418">
        <v>12970</v>
      </c>
    </row>
    <row r="5419" spans="1:3" x14ac:dyDescent="0.25">
      <c r="A5419">
        <v>33230041</v>
      </c>
      <c r="B5419" t="s">
        <v>7780</v>
      </c>
      <c r="C5419">
        <v>13180</v>
      </c>
    </row>
    <row r="5420" spans="1:3" x14ac:dyDescent="0.25">
      <c r="A5420">
        <v>33230042</v>
      </c>
      <c r="B5420" t="s">
        <v>7781</v>
      </c>
      <c r="C5420">
        <v>13370</v>
      </c>
    </row>
    <row r="5421" spans="1:3" x14ac:dyDescent="0.25">
      <c r="A5421">
        <v>33230043</v>
      </c>
      <c r="B5421" t="s">
        <v>7782</v>
      </c>
      <c r="C5421">
        <v>13570</v>
      </c>
    </row>
    <row r="5422" spans="1:3" x14ac:dyDescent="0.25">
      <c r="A5422">
        <v>33230044</v>
      </c>
      <c r="B5422" t="s">
        <v>7783</v>
      </c>
      <c r="C5422">
        <v>13760</v>
      </c>
    </row>
    <row r="5423" spans="1:3" x14ac:dyDescent="0.25">
      <c r="A5423">
        <v>33230045</v>
      </c>
      <c r="B5423" t="s">
        <v>7784</v>
      </c>
      <c r="C5423">
        <v>13950</v>
      </c>
    </row>
    <row r="5424" spans="1:3" x14ac:dyDescent="0.25">
      <c r="A5424">
        <v>33230046</v>
      </c>
      <c r="B5424" t="s">
        <v>7785</v>
      </c>
      <c r="C5424">
        <v>14150</v>
      </c>
    </row>
    <row r="5425" spans="1:3" x14ac:dyDescent="0.25">
      <c r="A5425">
        <v>33230047</v>
      </c>
      <c r="B5425" t="s">
        <v>7786</v>
      </c>
      <c r="C5425">
        <v>14340</v>
      </c>
    </row>
    <row r="5426" spans="1:3" x14ac:dyDescent="0.25">
      <c r="A5426">
        <v>33230048</v>
      </c>
      <c r="B5426" t="s">
        <v>7787</v>
      </c>
      <c r="C5426">
        <v>14540</v>
      </c>
    </row>
    <row r="5427" spans="1:3" x14ac:dyDescent="0.25">
      <c r="A5427">
        <v>33230049</v>
      </c>
      <c r="B5427" t="s">
        <v>7788</v>
      </c>
      <c r="C5427">
        <v>14730</v>
      </c>
    </row>
    <row r="5428" spans="1:3" x14ac:dyDescent="0.25">
      <c r="A5428">
        <v>33230050</v>
      </c>
      <c r="B5428" t="s">
        <v>7789</v>
      </c>
      <c r="C5428">
        <v>14930</v>
      </c>
    </row>
    <row r="5429" spans="1:3" x14ac:dyDescent="0.25">
      <c r="A5429">
        <v>33230051</v>
      </c>
      <c r="B5429" t="s">
        <v>7790</v>
      </c>
      <c r="C5429">
        <v>15120</v>
      </c>
    </row>
    <row r="5430" spans="1:3" x14ac:dyDescent="0.25">
      <c r="A5430">
        <v>33230052</v>
      </c>
      <c r="B5430" t="s">
        <v>7791</v>
      </c>
      <c r="C5430">
        <v>15320</v>
      </c>
    </row>
    <row r="5431" spans="1:3" x14ac:dyDescent="0.25">
      <c r="A5431">
        <v>33230053</v>
      </c>
      <c r="B5431" t="s">
        <v>7792</v>
      </c>
      <c r="C5431">
        <v>15510</v>
      </c>
    </row>
    <row r="5432" spans="1:3" x14ac:dyDescent="0.25">
      <c r="A5432">
        <v>33230054</v>
      </c>
      <c r="B5432" t="s">
        <v>7793</v>
      </c>
      <c r="C5432">
        <v>15700</v>
      </c>
    </row>
    <row r="5433" spans="1:3" x14ac:dyDescent="0.25">
      <c r="A5433">
        <v>33230055</v>
      </c>
      <c r="B5433" t="s">
        <v>7794</v>
      </c>
      <c r="C5433">
        <v>15900</v>
      </c>
    </row>
    <row r="5434" spans="1:3" x14ac:dyDescent="0.25">
      <c r="A5434">
        <v>33230056</v>
      </c>
      <c r="B5434" t="s">
        <v>7795</v>
      </c>
      <c r="C5434">
        <v>16090</v>
      </c>
    </row>
    <row r="5435" spans="1:3" x14ac:dyDescent="0.25">
      <c r="A5435">
        <v>33230057</v>
      </c>
      <c r="B5435" t="s">
        <v>7796</v>
      </c>
      <c r="C5435">
        <v>16290</v>
      </c>
    </row>
    <row r="5436" spans="1:3" x14ac:dyDescent="0.25">
      <c r="A5436">
        <v>33230058</v>
      </c>
      <c r="B5436" t="s">
        <v>7797</v>
      </c>
      <c r="C5436">
        <v>16480</v>
      </c>
    </row>
    <row r="5437" spans="1:3" x14ac:dyDescent="0.25">
      <c r="A5437">
        <v>33230059</v>
      </c>
      <c r="B5437" t="s">
        <v>7798</v>
      </c>
      <c r="C5437">
        <v>16690</v>
      </c>
    </row>
    <row r="5438" spans="1:3" x14ac:dyDescent="0.25">
      <c r="A5438">
        <v>33230060</v>
      </c>
      <c r="B5438" t="s">
        <v>7799</v>
      </c>
      <c r="C5438">
        <v>16880</v>
      </c>
    </row>
    <row r="5439" spans="1:3" x14ac:dyDescent="0.25">
      <c r="A5439">
        <v>33230061</v>
      </c>
      <c r="B5439" t="s">
        <v>7800</v>
      </c>
      <c r="C5439">
        <v>17060</v>
      </c>
    </row>
    <row r="5440" spans="1:3" x14ac:dyDescent="0.25">
      <c r="A5440">
        <v>33230062</v>
      </c>
      <c r="B5440" t="s">
        <v>7801</v>
      </c>
      <c r="C5440">
        <v>17270</v>
      </c>
    </row>
    <row r="5441" spans="1:3" x14ac:dyDescent="0.25">
      <c r="A5441">
        <v>33230063</v>
      </c>
      <c r="B5441" t="s">
        <v>7802</v>
      </c>
      <c r="C5441">
        <v>17460</v>
      </c>
    </row>
    <row r="5442" spans="1:3" x14ac:dyDescent="0.25">
      <c r="A5442">
        <v>33230064</v>
      </c>
      <c r="B5442" t="s">
        <v>7803</v>
      </c>
      <c r="C5442">
        <v>17660</v>
      </c>
    </row>
    <row r="5443" spans="1:3" x14ac:dyDescent="0.25">
      <c r="A5443">
        <v>33230065</v>
      </c>
      <c r="B5443" t="s">
        <v>7804</v>
      </c>
      <c r="C5443">
        <v>17850</v>
      </c>
    </row>
    <row r="5444" spans="1:3" x14ac:dyDescent="0.25">
      <c r="A5444">
        <v>33230066</v>
      </c>
      <c r="B5444" t="s">
        <v>7805</v>
      </c>
      <c r="C5444">
        <v>18050</v>
      </c>
    </row>
    <row r="5445" spans="1:3" x14ac:dyDescent="0.25">
      <c r="A5445">
        <v>33230067</v>
      </c>
      <c r="B5445" t="s">
        <v>7806</v>
      </c>
      <c r="C5445">
        <v>18240</v>
      </c>
    </row>
    <row r="5446" spans="1:3" x14ac:dyDescent="0.25">
      <c r="A5446">
        <v>33230068</v>
      </c>
      <c r="B5446" t="s">
        <v>7807</v>
      </c>
      <c r="C5446">
        <v>18440</v>
      </c>
    </row>
    <row r="5447" spans="1:3" x14ac:dyDescent="0.25">
      <c r="A5447">
        <v>33230069</v>
      </c>
      <c r="B5447" t="s">
        <v>7808</v>
      </c>
      <c r="C5447">
        <v>18630</v>
      </c>
    </row>
    <row r="5448" spans="1:3" x14ac:dyDescent="0.25">
      <c r="A5448">
        <v>33230070</v>
      </c>
      <c r="B5448" t="s">
        <v>7809</v>
      </c>
      <c r="C5448">
        <v>17350</v>
      </c>
    </row>
    <row r="5449" spans="1:3" x14ac:dyDescent="0.25">
      <c r="A5449">
        <v>33230071</v>
      </c>
      <c r="B5449" t="s">
        <v>7810</v>
      </c>
      <c r="C5449">
        <v>17600</v>
      </c>
    </row>
    <row r="5450" spans="1:3" x14ac:dyDescent="0.25">
      <c r="A5450">
        <v>33230072</v>
      </c>
      <c r="B5450" t="s">
        <v>7811</v>
      </c>
      <c r="C5450">
        <v>17860</v>
      </c>
    </row>
    <row r="5451" spans="1:3" x14ac:dyDescent="0.25">
      <c r="A5451">
        <v>33230073</v>
      </c>
      <c r="B5451" t="s">
        <v>7812</v>
      </c>
      <c r="C5451">
        <v>18130</v>
      </c>
    </row>
    <row r="5452" spans="1:3" x14ac:dyDescent="0.25">
      <c r="A5452">
        <v>33230074</v>
      </c>
      <c r="B5452" t="s">
        <v>7813</v>
      </c>
      <c r="C5452">
        <v>18390</v>
      </c>
    </row>
    <row r="5453" spans="1:3" x14ac:dyDescent="0.25">
      <c r="A5453">
        <v>33230075</v>
      </c>
      <c r="B5453" t="s">
        <v>7814</v>
      </c>
      <c r="C5453">
        <v>18640</v>
      </c>
    </row>
    <row r="5454" spans="1:3" x14ac:dyDescent="0.25">
      <c r="A5454">
        <v>33230076</v>
      </c>
      <c r="B5454" t="s">
        <v>7815</v>
      </c>
      <c r="C5454">
        <v>18900</v>
      </c>
    </row>
    <row r="5455" spans="1:3" x14ac:dyDescent="0.25">
      <c r="A5455">
        <v>33230077</v>
      </c>
      <c r="B5455" t="s">
        <v>7816</v>
      </c>
      <c r="C5455">
        <v>19170</v>
      </c>
    </row>
    <row r="5456" spans="1:3" x14ac:dyDescent="0.25">
      <c r="A5456">
        <v>33230078</v>
      </c>
      <c r="B5456" t="s">
        <v>7817</v>
      </c>
      <c r="C5456">
        <v>19430</v>
      </c>
    </row>
    <row r="5457" spans="1:3" x14ac:dyDescent="0.25">
      <c r="A5457">
        <v>33230079</v>
      </c>
      <c r="B5457" t="s">
        <v>7818</v>
      </c>
      <c r="C5457">
        <v>19680</v>
      </c>
    </row>
    <row r="5458" spans="1:3" x14ac:dyDescent="0.25">
      <c r="A5458">
        <v>33230080</v>
      </c>
      <c r="B5458" t="s">
        <v>7819</v>
      </c>
      <c r="C5458">
        <v>19940</v>
      </c>
    </row>
    <row r="5459" spans="1:3" x14ac:dyDescent="0.25">
      <c r="A5459">
        <v>33230081</v>
      </c>
      <c r="B5459" t="s">
        <v>7820</v>
      </c>
      <c r="C5459">
        <v>20210</v>
      </c>
    </row>
    <row r="5460" spans="1:3" x14ac:dyDescent="0.25">
      <c r="A5460">
        <v>33230082</v>
      </c>
      <c r="B5460" t="s">
        <v>7821</v>
      </c>
      <c r="C5460">
        <v>20470</v>
      </c>
    </row>
    <row r="5461" spans="1:3" x14ac:dyDescent="0.25">
      <c r="A5461">
        <v>33230083</v>
      </c>
      <c r="B5461" t="s">
        <v>7822</v>
      </c>
      <c r="C5461">
        <v>20720</v>
      </c>
    </row>
    <row r="5462" spans="1:3" x14ac:dyDescent="0.25">
      <c r="A5462">
        <v>33230084</v>
      </c>
      <c r="B5462" t="s">
        <v>7823</v>
      </c>
      <c r="C5462">
        <v>20980</v>
      </c>
    </row>
    <row r="5463" spans="1:3" x14ac:dyDescent="0.25">
      <c r="A5463">
        <v>33230085</v>
      </c>
      <c r="B5463" t="s">
        <v>7824</v>
      </c>
      <c r="C5463">
        <v>21250</v>
      </c>
    </row>
    <row r="5464" spans="1:3" x14ac:dyDescent="0.25">
      <c r="A5464">
        <v>33230086</v>
      </c>
      <c r="B5464" t="s">
        <v>7825</v>
      </c>
      <c r="C5464">
        <v>21510</v>
      </c>
    </row>
    <row r="5465" spans="1:3" x14ac:dyDescent="0.25">
      <c r="A5465">
        <v>33230087</v>
      </c>
      <c r="B5465" t="s">
        <v>7826</v>
      </c>
      <c r="C5465">
        <v>21760</v>
      </c>
    </row>
    <row r="5466" spans="1:3" x14ac:dyDescent="0.25">
      <c r="A5466">
        <v>33230088</v>
      </c>
      <c r="B5466" t="s">
        <v>7827</v>
      </c>
      <c r="C5466">
        <v>22020</v>
      </c>
    </row>
    <row r="5467" spans="1:3" x14ac:dyDescent="0.25">
      <c r="A5467">
        <v>33230089</v>
      </c>
      <c r="B5467" t="s">
        <v>7828</v>
      </c>
      <c r="C5467">
        <v>22290</v>
      </c>
    </row>
    <row r="5468" spans="1:3" x14ac:dyDescent="0.25">
      <c r="A5468">
        <v>33230090</v>
      </c>
      <c r="B5468" t="s">
        <v>7829</v>
      </c>
      <c r="C5468">
        <v>22550</v>
      </c>
    </row>
    <row r="5469" spans="1:3" x14ac:dyDescent="0.25">
      <c r="A5469">
        <v>33230091</v>
      </c>
      <c r="B5469" t="s">
        <v>7830</v>
      </c>
      <c r="C5469">
        <v>22800</v>
      </c>
    </row>
    <row r="5470" spans="1:3" x14ac:dyDescent="0.25">
      <c r="A5470">
        <v>33230092</v>
      </c>
      <c r="B5470" t="s">
        <v>7831</v>
      </c>
      <c r="C5470">
        <v>23060</v>
      </c>
    </row>
    <row r="5471" spans="1:3" x14ac:dyDescent="0.25">
      <c r="A5471">
        <v>33230093</v>
      </c>
      <c r="B5471" t="s">
        <v>7832</v>
      </c>
      <c r="C5471">
        <v>23330</v>
      </c>
    </row>
    <row r="5472" spans="1:3" x14ac:dyDescent="0.25">
      <c r="A5472">
        <v>33230094</v>
      </c>
      <c r="B5472" t="s">
        <v>7833</v>
      </c>
      <c r="C5472">
        <v>23580</v>
      </c>
    </row>
    <row r="5473" spans="1:3" x14ac:dyDescent="0.25">
      <c r="A5473">
        <v>33230095</v>
      </c>
      <c r="B5473" t="s">
        <v>7834</v>
      </c>
      <c r="C5473">
        <v>23840</v>
      </c>
    </row>
    <row r="5474" spans="1:3" x14ac:dyDescent="0.25">
      <c r="A5474">
        <v>33230096</v>
      </c>
      <c r="B5474" t="s">
        <v>7835</v>
      </c>
      <c r="C5474">
        <v>24100</v>
      </c>
    </row>
    <row r="5475" spans="1:3" x14ac:dyDescent="0.25">
      <c r="A5475">
        <v>33230097</v>
      </c>
      <c r="B5475" t="s">
        <v>7836</v>
      </c>
      <c r="C5475">
        <v>24370</v>
      </c>
    </row>
    <row r="5476" spans="1:3" x14ac:dyDescent="0.25">
      <c r="A5476">
        <v>33230098</v>
      </c>
      <c r="B5476" t="s">
        <v>7837</v>
      </c>
      <c r="C5476">
        <v>24620</v>
      </c>
    </row>
    <row r="5477" spans="1:3" x14ac:dyDescent="0.25">
      <c r="A5477">
        <v>33230099</v>
      </c>
      <c r="B5477" t="s">
        <v>7838</v>
      </c>
      <c r="C5477">
        <v>24880</v>
      </c>
    </row>
    <row r="5478" spans="1:3" x14ac:dyDescent="0.25">
      <c r="A5478">
        <v>33230100</v>
      </c>
      <c r="B5478" t="s">
        <v>7839</v>
      </c>
      <c r="C5478">
        <v>21780</v>
      </c>
    </row>
    <row r="5479" spans="1:3" x14ac:dyDescent="0.25">
      <c r="A5479">
        <v>33230101</v>
      </c>
      <c r="B5479" t="s">
        <v>7840</v>
      </c>
      <c r="C5479">
        <v>22100</v>
      </c>
    </row>
    <row r="5480" spans="1:3" x14ac:dyDescent="0.25">
      <c r="A5480">
        <v>33230102</v>
      </c>
      <c r="B5480" t="s">
        <v>7841</v>
      </c>
      <c r="C5480">
        <v>22420</v>
      </c>
    </row>
    <row r="5481" spans="1:3" x14ac:dyDescent="0.25">
      <c r="A5481">
        <v>33230103</v>
      </c>
      <c r="B5481" t="s">
        <v>7842</v>
      </c>
      <c r="C5481">
        <v>22750</v>
      </c>
    </row>
    <row r="5482" spans="1:3" x14ac:dyDescent="0.25">
      <c r="A5482">
        <v>33230104</v>
      </c>
      <c r="B5482" t="s">
        <v>7843</v>
      </c>
      <c r="C5482">
        <v>23070</v>
      </c>
    </row>
    <row r="5483" spans="1:3" x14ac:dyDescent="0.25">
      <c r="A5483">
        <v>33230105</v>
      </c>
      <c r="B5483" t="s">
        <v>7844</v>
      </c>
      <c r="C5483">
        <v>23400</v>
      </c>
    </row>
    <row r="5484" spans="1:3" x14ac:dyDescent="0.25">
      <c r="A5484">
        <v>33230106</v>
      </c>
      <c r="B5484" t="s">
        <v>7845</v>
      </c>
      <c r="C5484">
        <v>23720</v>
      </c>
    </row>
    <row r="5485" spans="1:3" x14ac:dyDescent="0.25">
      <c r="A5485">
        <v>33230107</v>
      </c>
      <c r="B5485" t="s">
        <v>7846</v>
      </c>
      <c r="C5485">
        <v>24060</v>
      </c>
    </row>
    <row r="5486" spans="1:3" x14ac:dyDescent="0.25">
      <c r="A5486">
        <v>33230108</v>
      </c>
      <c r="B5486" t="s">
        <v>7847</v>
      </c>
      <c r="C5486">
        <v>24380</v>
      </c>
    </row>
    <row r="5487" spans="1:3" x14ac:dyDescent="0.25">
      <c r="A5487">
        <v>33230109</v>
      </c>
      <c r="B5487" t="s">
        <v>7848</v>
      </c>
      <c r="C5487">
        <v>24710</v>
      </c>
    </row>
    <row r="5488" spans="1:3" x14ac:dyDescent="0.25">
      <c r="A5488">
        <v>33230110</v>
      </c>
      <c r="B5488" t="s">
        <v>7849</v>
      </c>
      <c r="C5488">
        <v>25030</v>
      </c>
    </row>
    <row r="5489" spans="1:3" x14ac:dyDescent="0.25">
      <c r="A5489">
        <v>33230111</v>
      </c>
      <c r="B5489" t="s">
        <v>7850</v>
      </c>
      <c r="C5489">
        <v>25350</v>
      </c>
    </row>
    <row r="5490" spans="1:3" x14ac:dyDescent="0.25">
      <c r="A5490">
        <v>33230112</v>
      </c>
      <c r="B5490" t="s">
        <v>7851</v>
      </c>
      <c r="C5490">
        <v>25680</v>
      </c>
    </row>
    <row r="5491" spans="1:3" x14ac:dyDescent="0.25">
      <c r="A5491">
        <v>33230113</v>
      </c>
      <c r="B5491" t="s">
        <v>7852</v>
      </c>
      <c r="C5491">
        <v>26000</v>
      </c>
    </row>
    <row r="5492" spans="1:3" x14ac:dyDescent="0.25">
      <c r="A5492">
        <v>33230114</v>
      </c>
      <c r="B5492" t="s">
        <v>7853</v>
      </c>
      <c r="C5492">
        <v>26330</v>
      </c>
    </row>
    <row r="5493" spans="1:3" x14ac:dyDescent="0.25">
      <c r="A5493">
        <v>33230115</v>
      </c>
      <c r="B5493" t="s">
        <v>7854</v>
      </c>
      <c r="C5493">
        <v>26650</v>
      </c>
    </row>
    <row r="5494" spans="1:3" x14ac:dyDescent="0.25">
      <c r="A5494">
        <v>33230116</v>
      </c>
      <c r="B5494" t="s">
        <v>7855</v>
      </c>
      <c r="C5494">
        <v>26970</v>
      </c>
    </row>
    <row r="5495" spans="1:3" x14ac:dyDescent="0.25">
      <c r="A5495">
        <v>33230117</v>
      </c>
      <c r="B5495" t="s">
        <v>7856</v>
      </c>
      <c r="C5495">
        <v>27300</v>
      </c>
    </row>
    <row r="5496" spans="1:3" x14ac:dyDescent="0.25">
      <c r="A5496">
        <v>33230118</v>
      </c>
      <c r="B5496" t="s">
        <v>7857</v>
      </c>
      <c r="C5496">
        <v>27620</v>
      </c>
    </row>
    <row r="5497" spans="1:3" x14ac:dyDescent="0.25">
      <c r="A5497">
        <v>33230119</v>
      </c>
      <c r="B5497" t="s">
        <v>7858</v>
      </c>
      <c r="C5497">
        <v>27950</v>
      </c>
    </row>
    <row r="5498" spans="1:3" x14ac:dyDescent="0.25">
      <c r="A5498">
        <v>33230120</v>
      </c>
      <c r="B5498" t="s">
        <v>7859</v>
      </c>
      <c r="C5498">
        <v>28270</v>
      </c>
    </row>
    <row r="5499" spans="1:3" x14ac:dyDescent="0.25">
      <c r="A5499">
        <v>33230121</v>
      </c>
      <c r="B5499" t="s">
        <v>7860</v>
      </c>
      <c r="C5499">
        <v>28590</v>
      </c>
    </row>
    <row r="5500" spans="1:3" x14ac:dyDescent="0.25">
      <c r="A5500">
        <v>33230122</v>
      </c>
      <c r="B5500" t="s">
        <v>7861</v>
      </c>
      <c r="C5500">
        <v>28930</v>
      </c>
    </row>
    <row r="5501" spans="1:3" x14ac:dyDescent="0.25">
      <c r="A5501">
        <v>33230123</v>
      </c>
      <c r="B5501" t="s">
        <v>7862</v>
      </c>
      <c r="C5501">
        <v>29250</v>
      </c>
    </row>
    <row r="5502" spans="1:3" x14ac:dyDescent="0.25">
      <c r="A5502">
        <v>33230124</v>
      </c>
      <c r="B5502" t="s">
        <v>7863</v>
      </c>
      <c r="C5502">
        <v>29580</v>
      </c>
    </row>
    <row r="5503" spans="1:3" x14ac:dyDescent="0.25">
      <c r="A5503">
        <v>33230125</v>
      </c>
      <c r="B5503" t="s">
        <v>7864</v>
      </c>
      <c r="C5503">
        <v>29900</v>
      </c>
    </row>
    <row r="5504" spans="1:3" x14ac:dyDescent="0.25">
      <c r="A5504">
        <v>33230126</v>
      </c>
      <c r="B5504" t="s">
        <v>7865</v>
      </c>
      <c r="C5504">
        <v>30230</v>
      </c>
    </row>
    <row r="5505" spans="1:3" x14ac:dyDescent="0.25">
      <c r="A5505">
        <v>33230127</v>
      </c>
      <c r="B5505" t="s">
        <v>7866</v>
      </c>
      <c r="C5505">
        <v>30550</v>
      </c>
    </row>
    <row r="5506" spans="1:3" x14ac:dyDescent="0.25">
      <c r="A5506">
        <v>33230128</v>
      </c>
      <c r="B5506" t="s">
        <v>7867</v>
      </c>
      <c r="C5506">
        <v>30870</v>
      </c>
    </row>
    <row r="5507" spans="1:3" x14ac:dyDescent="0.25">
      <c r="A5507">
        <v>33230129</v>
      </c>
      <c r="B5507" t="s">
        <v>7868</v>
      </c>
      <c r="C5507">
        <v>31200</v>
      </c>
    </row>
    <row r="5508" spans="1:3" x14ac:dyDescent="0.25">
      <c r="A5508">
        <v>33230130</v>
      </c>
      <c r="B5508" t="s">
        <v>7869</v>
      </c>
      <c r="C5508">
        <v>25180</v>
      </c>
    </row>
    <row r="5509" spans="1:3" x14ac:dyDescent="0.25">
      <c r="A5509">
        <v>33230131</v>
      </c>
      <c r="B5509" t="s">
        <v>7870</v>
      </c>
      <c r="C5509">
        <v>25570</v>
      </c>
    </row>
    <row r="5510" spans="1:3" x14ac:dyDescent="0.25">
      <c r="A5510">
        <v>33230132</v>
      </c>
      <c r="B5510" t="s">
        <v>7871</v>
      </c>
      <c r="C5510">
        <v>25960</v>
      </c>
    </row>
    <row r="5511" spans="1:3" x14ac:dyDescent="0.25">
      <c r="A5511">
        <v>33230133</v>
      </c>
      <c r="B5511" t="s">
        <v>7872</v>
      </c>
      <c r="C5511">
        <v>26350</v>
      </c>
    </row>
    <row r="5512" spans="1:3" x14ac:dyDescent="0.25">
      <c r="A5512">
        <v>33230134</v>
      </c>
      <c r="B5512" t="s">
        <v>7873</v>
      </c>
      <c r="C5512">
        <v>26740</v>
      </c>
    </row>
    <row r="5513" spans="1:3" x14ac:dyDescent="0.25">
      <c r="A5513">
        <v>33230135</v>
      </c>
      <c r="B5513" t="s">
        <v>7874</v>
      </c>
      <c r="C5513">
        <v>27140</v>
      </c>
    </row>
    <row r="5514" spans="1:3" x14ac:dyDescent="0.25">
      <c r="A5514">
        <v>33230136</v>
      </c>
      <c r="B5514" t="s">
        <v>7875</v>
      </c>
      <c r="C5514">
        <v>27530</v>
      </c>
    </row>
    <row r="5515" spans="1:3" x14ac:dyDescent="0.25">
      <c r="A5515">
        <v>33230137</v>
      </c>
      <c r="B5515" t="s">
        <v>7876</v>
      </c>
      <c r="C5515">
        <v>27920</v>
      </c>
    </row>
    <row r="5516" spans="1:3" x14ac:dyDescent="0.25">
      <c r="A5516">
        <v>33230138</v>
      </c>
      <c r="B5516" t="s">
        <v>7877</v>
      </c>
      <c r="C5516">
        <v>28300</v>
      </c>
    </row>
    <row r="5517" spans="1:3" x14ac:dyDescent="0.25">
      <c r="A5517">
        <v>33230139</v>
      </c>
      <c r="B5517" t="s">
        <v>7878</v>
      </c>
      <c r="C5517">
        <v>28690</v>
      </c>
    </row>
    <row r="5518" spans="1:3" x14ac:dyDescent="0.25">
      <c r="A5518">
        <v>33230140</v>
      </c>
      <c r="B5518" t="s">
        <v>7879</v>
      </c>
      <c r="C5518">
        <v>29080</v>
      </c>
    </row>
    <row r="5519" spans="1:3" x14ac:dyDescent="0.25">
      <c r="A5519">
        <v>33230141</v>
      </c>
      <c r="B5519" t="s">
        <v>7880</v>
      </c>
      <c r="C5519">
        <v>29470</v>
      </c>
    </row>
    <row r="5520" spans="1:3" x14ac:dyDescent="0.25">
      <c r="A5520">
        <v>33230142</v>
      </c>
      <c r="B5520" t="s">
        <v>7881</v>
      </c>
      <c r="C5520">
        <v>29860</v>
      </c>
    </row>
    <row r="5521" spans="1:3" x14ac:dyDescent="0.25">
      <c r="A5521">
        <v>33230143</v>
      </c>
      <c r="B5521" t="s">
        <v>7882</v>
      </c>
      <c r="C5521">
        <v>30250</v>
      </c>
    </row>
    <row r="5522" spans="1:3" x14ac:dyDescent="0.25">
      <c r="A5522">
        <v>33230144</v>
      </c>
      <c r="B5522" t="s">
        <v>7883</v>
      </c>
      <c r="C5522">
        <v>30650</v>
      </c>
    </row>
    <row r="5523" spans="1:3" x14ac:dyDescent="0.25">
      <c r="A5523">
        <v>33230145</v>
      </c>
      <c r="B5523" t="s">
        <v>7884</v>
      </c>
      <c r="C5523">
        <v>31040</v>
      </c>
    </row>
    <row r="5524" spans="1:3" x14ac:dyDescent="0.25">
      <c r="A5524">
        <v>33230146</v>
      </c>
      <c r="B5524" t="s">
        <v>7885</v>
      </c>
      <c r="C5524">
        <v>31410</v>
      </c>
    </row>
    <row r="5525" spans="1:3" x14ac:dyDescent="0.25">
      <c r="A5525">
        <v>33230147</v>
      </c>
      <c r="B5525" t="s">
        <v>7886</v>
      </c>
      <c r="C5525">
        <v>31810</v>
      </c>
    </row>
    <row r="5526" spans="1:3" x14ac:dyDescent="0.25">
      <c r="A5526">
        <v>33230148</v>
      </c>
      <c r="B5526" t="s">
        <v>7887</v>
      </c>
      <c r="C5526">
        <v>32200</v>
      </c>
    </row>
    <row r="5527" spans="1:3" x14ac:dyDescent="0.25">
      <c r="A5527">
        <v>33230149</v>
      </c>
      <c r="B5527" t="s">
        <v>7888</v>
      </c>
      <c r="C5527">
        <v>32590</v>
      </c>
    </row>
    <row r="5528" spans="1:3" x14ac:dyDescent="0.25">
      <c r="A5528">
        <v>33230150</v>
      </c>
      <c r="B5528" t="s">
        <v>7889</v>
      </c>
      <c r="C5528">
        <v>32980</v>
      </c>
    </row>
    <row r="5529" spans="1:3" x14ac:dyDescent="0.25">
      <c r="A5529">
        <v>33230151</v>
      </c>
      <c r="B5529" t="s">
        <v>7890</v>
      </c>
      <c r="C5529">
        <v>33370</v>
      </c>
    </row>
    <row r="5530" spans="1:3" x14ac:dyDescent="0.25">
      <c r="A5530">
        <v>33230152</v>
      </c>
      <c r="B5530" t="s">
        <v>7891</v>
      </c>
      <c r="C5530">
        <v>33760</v>
      </c>
    </row>
    <row r="5531" spans="1:3" x14ac:dyDescent="0.25">
      <c r="A5531">
        <v>33230153</v>
      </c>
      <c r="B5531" t="s">
        <v>7892</v>
      </c>
      <c r="C5531">
        <v>34160</v>
      </c>
    </row>
    <row r="5532" spans="1:3" x14ac:dyDescent="0.25">
      <c r="A5532">
        <v>33230154</v>
      </c>
      <c r="B5532" t="s">
        <v>7893</v>
      </c>
      <c r="C5532">
        <v>34530</v>
      </c>
    </row>
    <row r="5533" spans="1:3" x14ac:dyDescent="0.25">
      <c r="A5533">
        <v>33230155</v>
      </c>
      <c r="B5533" t="s">
        <v>7894</v>
      </c>
      <c r="C5533">
        <v>34920</v>
      </c>
    </row>
    <row r="5534" spans="1:3" x14ac:dyDescent="0.25">
      <c r="A5534">
        <v>33230156</v>
      </c>
      <c r="B5534" t="s">
        <v>7895</v>
      </c>
      <c r="C5534">
        <v>35320</v>
      </c>
    </row>
    <row r="5535" spans="1:3" x14ac:dyDescent="0.25">
      <c r="A5535">
        <v>33230157</v>
      </c>
      <c r="B5535" t="s">
        <v>7896</v>
      </c>
      <c r="C5535">
        <v>35710</v>
      </c>
    </row>
    <row r="5536" spans="1:3" x14ac:dyDescent="0.25">
      <c r="A5536">
        <v>33230158</v>
      </c>
      <c r="B5536" t="s">
        <v>7897</v>
      </c>
      <c r="C5536">
        <v>36100</v>
      </c>
    </row>
    <row r="5537" spans="1:3" x14ac:dyDescent="0.25">
      <c r="A5537">
        <v>33239910</v>
      </c>
      <c r="B5537" t="s">
        <v>7898</v>
      </c>
      <c r="C5537">
        <v>46</v>
      </c>
    </row>
    <row r="5538" spans="1:3" x14ac:dyDescent="0.25">
      <c r="A5538">
        <v>33239920</v>
      </c>
      <c r="B5538" t="s">
        <v>7899</v>
      </c>
      <c r="C5538">
        <v>1490</v>
      </c>
    </row>
    <row r="5539" spans="1:3" x14ac:dyDescent="0.25">
      <c r="A5539">
        <v>33239930</v>
      </c>
      <c r="B5539" t="s">
        <v>7900</v>
      </c>
      <c r="C5539">
        <v>0.9</v>
      </c>
    </row>
    <row r="5540" spans="1:3" x14ac:dyDescent="0.25">
      <c r="A5540">
        <v>33239940</v>
      </c>
      <c r="B5540" t="s">
        <v>7901</v>
      </c>
      <c r="C5540">
        <v>490</v>
      </c>
    </row>
    <row r="5541" spans="1:3" x14ac:dyDescent="0.25">
      <c r="A5541">
        <v>33239950</v>
      </c>
      <c r="B5541" t="s">
        <v>7902</v>
      </c>
      <c r="C5541">
        <v>-100</v>
      </c>
    </row>
    <row r="5542" spans="1:3" x14ac:dyDescent="0.25">
      <c r="A5542">
        <v>33239960</v>
      </c>
      <c r="B5542" t="s">
        <v>7903</v>
      </c>
      <c r="C5542">
        <v>2</v>
      </c>
    </row>
    <row r="5543" spans="1:3" x14ac:dyDescent="0.25">
      <c r="A5543">
        <v>33240111</v>
      </c>
      <c r="B5543" t="s">
        <v>7904</v>
      </c>
      <c r="C5543">
        <v>8599</v>
      </c>
    </row>
    <row r="5544" spans="1:3" x14ac:dyDescent="0.25">
      <c r="A5544">
        <v>33240112</v>
      </c>
      <c r="B5544" t="s">
        <v>7905</v>
      </c>
      <c r="C5544">
        <v>8889</v>
      </c>
    </row>
    <row r="5545" spans="1:3" x14ac:dyDescent="0.25">
      <c r="A5545">
        <v>33240113</v>
      </c>
      <c r="B5545" t="s">
        <v>7906</v>
      </c>
      <c r="C5545">
        <v>9193</v>
      </c>
    </row>
    <row r="5546" spans="1:3" x14ac:dyDescent="0.25">
      <c r="A5546">
        <v>33240114</v>
      </c>
      <c r="B5546" t="s">
        <v>7907</v>
      </c>
      <c r="C5546">
        <v>9193</v>
      </c>
    </row>
    <row r="5547" spans="1:3" x14ac:dyDescent="0.25">
      <c r="A5547">
        <v>33240115</v>
      </c>
      <c r="B5547" t="s">
        <v>7908</v>
      </c>
      <c r="C5547">
        <v>9556</v>
      </c>
    </row>
    <row r="5548" spans="1:3" x14ac:dyDescent="0.25">
      <c r="A5548">
        <v>33240116</v>
      </c>
      <c r="B5548" t="s">
        <v>7909</v>
      </c>
      <c r="C5548">
        <v>9498</v>
      </c>
    </row>
    <row r="5549" spans="1:3" x14ac:dyDescent="0.25">
      <c r="A5549">
        <v>33240117</v>
      </c>
      <c r="B5549" t="s">
        <v>7910</v>
      </c>
      <c r="C5549">
        <v>9889</v>
      </c>
    </row>
    <row r="5550" spans="1:3" x14ac:dyDescent="0.25">
      <c r="A5550">
        <v>33240118</v>
      </c>
      <c r="B5550" t="s">
        <v>7911</v>
      </c>
      <c r="C5550">
        <v>9788</v>
      </c>
    </row>
    <row r="5551" spans="1:3" x14ac:dyDescent="0.25">
      <c r="A5551">
        <v>33240119</v>
      </c>
      <c r="B5551" t="s">
        <v>7912</v>
      </c>
      <c r="C5551">
        <v>10237</v>
      </c>
    </row>
    <row r="5552" spans="1:3" x14ac:dyDescent="0.25">
      <c r="A5552">
        <v>33240120</v>
      </c>
      <c r="B5552" t="s">
        <v>7913</v>
      </c>
      <c r="C5552">
        <v>10092</v>
      </c>
    </row>
    <row r="5553" spans="1:3" x14ac:dyDescent="0.25">
      <c r="A5553">
        <v>33240121</v>
      </c>
      <c r="B5553" t="s">
        <v>7914</v>
      </c>
      <c r="C5553">
        <v>10600</v>
      </c>
    </row>
    <row r="5554" spans="1:3" x14ac:dyDescent="0.25">
      <c r="A5554">
        <v>33240122</v>
      </c>
      <c r="B5554" t="s">
        <v>7915</v>
      </c>
      <c r="C5554">
        <v>10629</v>
      </c>
    </row>
    <row r="5555" spans="1:3" x14ac:dyDescent="0.25">
      <c r="A5555">
        <v>33240123</v>
      </c>
      <c r="B5555" t="s">
        <v>7916</v>
      </c>
      <c r="C5555">
        <v>11325</v>
      </c>
    </row>
    <row r="5556" spans="1:3" x14ac:dyDescent="0.25">
      <c r="A5556">
        <v>33240124</v>
      </c>
      <c r="B5556" t="s">
        <v>7917</v>
      </c>
      <c r="C5556">
        <v>12035</v>
      </c>
    </row>
    <row r="5557" spans="1:3" x14ac:dyDescent="0.25">
      <c r="A5557">
        <v>33240125</v>
      </c>
      <c r="B5557" t="s">
        <v>7918</v>
      </c>
      <c r="C5557">
        <v>12035</v>
      </c>
    </row>
    <row r="5558" spans="1:3" x14ac:dyDescent="0.25">
      <c r="A5558">
        <v>33240126</v>
      </c>
      <c r="B5558" t="s">
        <v>7919</v>
      </c>
      <c r="C5558">
        <v>12847</v>
      </c>
    </row>
    <row r="5559" spans="1:3" x14ac:dyDescent="0.25">
      <c r="A5559">
        <v>33240127</v>
      </c>
      <c r="B5559" t="s">
        <v>7920</v>
      </c>
      <c r="C5559">
        <v>12731</v>
      </c>
    </row>
    <row r="5560" spans="1:3" x14ac:dyDescent="0.25">
      <c r="A5560">
        <v>33240128</v>
      </c>
      <c r="B5560" t="s">
        <v>7921</v>
      </c>
      <c r="C5560">
        <v>13674</v>
      </c>
    </row>
    <row r="5561" spans="1:3" x14ac:dyDescent="0.25">
      <c r="A5561">
        <v>33240129</v>
      </c>
      <c r="B5561" t="s">
        <v>7922</v>
      </c>
      <c r="C5561">
        <v>13427</v>
      </c>
    </row>
    <row r="5562" spans="1:3" x14ac:dyDescent="0.25">
      <c r="A5562">
        <v>33240130</v>
      </c>
      <c r="B5562" t="s">
        <v>7923</v>
      </c>
      <c r="C5562">
        <v>14500</v>
      </c>
    </row>
    <row r="5563" spans="1:3" x14ac:dyDescent="0.25">
      <c r="A5563">
        <v>33240131</v>
      </c>
      <c r="B5563" t="s">
        <v>7924</v>
      </c>
      <c r="C5563">
        <v>14152</v>
      </c>
    </row>
    <row r="5564" spans="1:3" x14ac:dyDescent="0.25">
      <c r="A5564">
        <v>33240132</v>
      </c>
      <c r="B5564" t="s">
        <v>7925</v>
      </c>
      <c r="C5564">
        <v>15312</v>
      </c>
    </row>
    <row r="5565" spans="1:3" x14ac:dyDescent="0.25">
      <c r="A5565">
        <v>33240211</v>
      </c>
      <c r="B5565" t="s">
        <v>7926</v>
      </c>
      <c r="C5565">
        <v>8729</v>
      </c>
    </row>
    <row r="5566" spans="1:3" x14ac:dyDescent="0.25">
      <c r="A5566">
        <v>33240212</v>
      </c>
      <c r="B5566" t="s">
        <v>7927</v>
      </c>
      <c r="C5566">
        <v>9063</v>
      </c>
    </row>
    <row r="5567" spans="1:3" x14ac:dyDescent="0.25">
      <c r="A5567">
        <v>33240213</v>
      </c>
      <c r="B5567" t="s">
        <v>7928</v>
      </c>
      <c r="C5567">
        <v>9846</v>
      </c>
    </row>
    <row r="5568" spans="1:3" x14ac:dyDescent="0.25">
      <c r="A5568">
        <v>33240214</v>
      </c>
      <c r="B5568" t="s">
        <v>7929</v>
      </c>
      <c r="C5568">
        <v>9541</v>
      </c>
    </row>
    <row r="5569" spans="1:3" x14ac:dyDescent="0.25">
      <c r="A5569">
        <v>33240215</v>
      </c>
      <c r="B5569" t="s">
        <v>7930</v>
      </c>
      <c r="C5569">
        <v>10237</v>
      </c>
    </row>
    <row r="5570" spans="1:3" x14ac:dyDescent="0.25">
      <c r="A5570">
        <v>33240216</v>
      </c>
      <c r="B5570" t="s">
        <v>7931</v>
      </c>
      <c r="C5570">
        <v>9875</v>
      </c>
    </row>
    <row r="5571" spans="1:3" x14ac:dyDescent="0.25">
      <c r="A5571">
        <v>33240217</v>
      </c>
      <c r="B5571" t="s">
        <v>7932</v>
      </c>
      <c r="C5571">
        <v>10614</v>
      </c>
    </row>
    <row r="5572" spans="1:3" x14ac:dyDescent="0.25">
      <c r="A5572">
        <v>33240218</v>
      </c>
      <c r="B5572" t="s">
        <v>7933</v>
      </c>
      <c r="C5572">
        <v>10208</v>
      </c>
    </row>
    <row r="5573" spans="1:3" x14ac:dyDescent="0.25">
      <c r="A5573">
        <v>33240219</v>
      </c>
      <c r="B5573" t="s">
        <v>7934</v>
      </c>
      <c r="C5573">
        <v>11006</v>
      </c>
    </row>
    <row r="5574" spans="1:3" x14ac:dyDescent="0.25">
      <c r="A5574">
        <v>33240220</v>
      </c>
      <c r="B5574" t="s">
        <v>7935</v>
      </c>
      <c r="C5574">
        <v>10542</v>
      </c>
    </row>
    <row r="5575" spans="1:3" x14ac:dyDescent="0.25">
      <c r="A5575">
        <v>33240221</v>
      </c>
      <c r="B5575" t="s">
        <v>7936</v>
      </c>
      <c r="C5575">
        <v>11397</v>
      </c>
    </row>
    <row r="5576" spans="1:3" x14ac:dyDescent="0.25">
      <c r="A5576">
        <v>33240222</v>
      </c>
      <c r="B5576" t="s">
        <v>7937</v>
      </c>
      <c r="C5576">
        <v>11194</v>
      </c>
    </row>
    <row r="5577" spans="1:3" x14ac:dyDescent="0.25">
      <c r="A5577">
        <v>33240223</v>
      </c>
      <c r="B5577" t="s">
        <v>7938</v>
      </c>
      <c r="C5577">
        <v>11977</v>
      </c>
    </row>
    <row r="5578" spans="1:3" x14ac:dyDescent="0.25">
      <c r="A5578">
        <v>33240224</v>
      </c>
      <c r="B5578" t="s">
        <v>7939</v>
      </c>
      <c r="C5578">
        <v>12934</v>
      </c>
    </row>
    <row r="5579" spans="1:3" x14ac:dyDescent="0.25">
      <c r="A5579">
        <v>33240225</v>
      </c>
      <c r="B5579" t="s">
        <v>7940</v>
      </c>
      <c r="C5579">
        <v>12891</v>
      </c>
    </row>
    <row r="5580" spans="1:3" x14ac:dyDescent="0.25">
      <c r="A5580">
        <v>33240226</v>
      </c>
      <c r="B5580" t="s">
        <v>7941</v>
      </c>
      <c r="C5580">
        <v>13819</v>
      </c>
    </row>
    <row r="5581" spans="1:3" x14ac:dyDescent="0.25">
      <c r="A5581">
        <v>33240227</v>
      </c>
      <c r="B5581" t="s">
        <v>7942</v>
      </c>
      <c r="C5581">
        <v>13659</v>
      </c>
    </row>
    <row r="5582" spans="1:3" x14ac:dyDescent="0.25">
      <c r="A5582">
        <v>33240228</v>
      </c>
      <c r="B5582" t="s">
        <v>7943</v>
      </c>
      <c r="C5582">
        <v>14718</v>
      </c>
    </row>
    <row r="5583" spans="1:3" x14ac:dyDescent="0.25">
      <c r="A5583">
        <v>33240229</v>
      </c>
      <c r="B5583" t="s">
        <v>7944</v>
      </c>
      <c r="C5583">
        <v>14442</v>
      </c>
    </row>
    <row r="5584" spans="1:3" x14ac:dyDescent="0.25">
      <c r="A5584">
        <v>33240230</v>
      </c>
      <c r="B5584" t="s">
        <v>7945</v>
      </c>
      <c r="C5584">
        <v>15617</v>
      </c>
    </row>
    <row r="5585" spans="1:3" x14ac:dyDescent="0.25">
      <c r="A5585">
        <v>33240231</v>
      </c>
      <c r="B5585" t="s">
        <v>7946</v>
      </c>
      <c r="C5585">
        <v>15211</v>
      </c>
    </row>
    <row r="5586" spans="1:3" x14ac:dyDescent="0.25">
      <c r="A5586">
        <v>33240232</v>
      </c>
      <c r="B5586" t="s">
        <v>7947</v>
      </c>
      <c r="C5586">
        <v>16516</v>
      </c>
    </row>
    <row r="5587" spans="1:3" x14ac:dyDescent="0.25">
      <c r="A5587">
        <v>33240233</v>
      </c>
      <c r="B5587" t="s">
        <v>7948</v>
      </c>
      <c r="C5587">
        <v>1436</v>
      </c>
    </row>
    <row r="5588" spans="1:3" x14ac:dyDescent="0.25">
      <c r="A5588">
        <v>33240234</v>
      </c>
      <c r="B5588" t="s">
        <v>7949</v>
      </c>
      <c r="C5588">
        <v>1726</v>
      </c>
    </row>
    <row r="5589" spans="1:3" x14ac:dyDescent="0.25">
      <c r="A5589">
        <v>33240235</v>
      </c>
      <c r="B5589" t="s">
        <v>7950</v>
      </c>
      <c r="C5589">
        <v>464</v>
      </c>
    </row>
    <row r="5590" spans="1:3" x14ac:dyDescent="0.25">
      <c r="A5590">
        <v>33240236</v>
      </c>
      <c r="B5590" t="s">
        <v>7951</v>
      </c>
      <c r="C5590">
        <v>580</v>
      </c>
    </row>
    <row r="5591" spans="1:3" x14ac:dyDescent="0.25">
      <c r="A5591">
        <v>33240237</v>
      </c>
      <c r="B5591" t="s">
        <v>7952</v>
      </c>
      <c r="C5591">
        <v>638</v>
      </c>
    </row>
    <row r="5592" spans="1:3" x14ac:dyDescent="0.25">
      <c r="A5592">
        <v>33240238</v>
      </c>
      <c r="B5592" t="s">
        <v>7953</v>
      </c>
      <c r="C5592">
        <v>696</v>
      </c>
    </row>
    <row r="5593" spans="1:3" x14ac:dyDescent="0.25">
      <c r="A5593">
        <v>33240239</v>
      </c>
      <c r="B5593" t="s">
        <v>7954</v>
      </c>
      <c r="C5593">
        <v>754</v>
      </c>
    </row>
    <row r="5594" spans="1:3" x14ac:dyDescent="0.25">
      <c r="A5594">
        <v>33240240</v>
      </c>
      <c r="B5594" t="s">
        <v>7955</v>
      </c>
      <c r="C5594">
        <v>812</v>
      </c>
    </row>
    <row r="5595" spans="1:3" x14ac:dyDescent="0.25">
      <c r="A5595">
        <v>33250010</v>
      </c>
      <c r="B5595" t="s">
        <v>7956</v>
      </c>
      <c r="C5595">
        <v>8440</v>
      </c>
    </row>
    <row r="5596" spans="1:3" x14ac:dyDescent="0.25">
      <c r="A5596">
        <v>33250011</v>
      </c>
      <c r="B5596" t="s">
        <v>7957</v>
      </c>
      <c r="C5596">
        <v>8440</v>
      </c>
    </row>
    <row r="5597" spans="1:3" x14ac:dyDescent="0.25">
      <c r="A5597">
        <v>33250012</v>
      </c>
      <c r="B5597" t="s">
        <v>7958</v>
      </c>
      <c r="C5597">
        <v>8440</v>
      </c>
    </row>
    <row r="5598" spans="1:3" x14ac:dyDescent="0.25">
      <c r="A5598">
        <v>33250013</v>
      </c>
      <c r="B5598" t="s">
        <v>7959</v>
      </c>
      <c r="C5598">
        <v>8440</v>
      </c>
    </row>
    <row r="5599" spans="1:3" x14ac:dyDescent="0.25">
      <c r="A5599">
        <v>33250014</v>
      </c>
      <c r="B5599" t="s">
        <v>7960</v>
      </c>
      <c r="C5599">
        <v>8440</v>
      </c>
    </row>
    <row r="5600" spans="1:3" x14ac:dyDescent="0.25">
      <c r="A5600">
        <v>33250015</v>
      </c>
      <c r="B5600" t="s">
        <v>7961</v>
      </c>
      <c r="C5600">
        <v>10300</v>
      </c>
    </row>
    <row r="5601" spans="1:3" x14ac:dyDescent="0.25">
      <c r="A5601">
        <v>33250016</v>
      </c>
      <c r="B5601" t="s">
        <v>7962</v>
      </c>
      <c r="C5601">
        <v>10300</v>
      </c>
    </row>
    <row r="5602" spans="1:3" x14ac:dyDescent="0.25">
      <c r="A5602">
        <v>33250017</v>
      </c>
      <c r="B5602" t="s">
        <v>7963</v>
      </c>
      <c r="C5602">
        <v>10740</v>
      </c>
    </row>
    <row r="5603" spans="1:3" x14ac:dyDescent="0.25">
      <c r="A5603">
        <v>33250018</v>
      </c>
      <c r="B5603" t="s">
        <v>7964</v>
      </c>
      <c r="C5603">
        <v>10740</v>
      </c>
    </row>
    <row r="5604" spans="1:3" x14ac:dyDescent="0.25">
      <c r="A5604">
        <v>33250019</v>
      </c>
      <c r="B5604" t="s">
        <v>7965</v>
      </c>
      <c r="C5604">
        <v>10740</v>
      </c>
    </row>
    <row r="5605" spans="1:3" x14ac:dyDescent="0.25">
      <c r="A5605">
        <v>33250020</v>
      </c>
      <c r="B5605" t="s">
        <v>7966</v>
      </c>
      <c r="C5605">
        <v>13080</v>
      </c>
    </row>
    <row r="5606" spans="1:3" x14ac:dyDescent="0.25">
      <c r="A5606">
        <v>33250021</v>
      </c>
      <c r="B5606" t="s">
        <v>7967</v>
      </c>
      <c r="C5606">
        <v>13080</v>
      </c>
    </row>
    <row r="5607" spans="1:3" x14ac:dyDescent="0.25">
      <c r="A5607">
        <v>33250022</v>
      </c>
      <c r="B5607" t="s">
        <v>7968</v>
      </c>
      <c r="C5607">
        <v>13080</v>
      </c>
    </row>
    <row r="5608" spans="1:3" x14ac:dyDescent="0.25">
      <c r="A5608">
        <v>33250023</v>
      </c>
      <c r="B5608" t="s">
        <v>7969</v>
      </c>
      <c r="C5608">
        <v>8640</v>
      </c>
    </row>
    <row r="5609" spans="1:3" x14ac:dyDescent="0.25">
      <c r="A5609">
        <v>33250024</v>
      </c>
      <c r="B5609" t="s">
        <v>7970</v>
      </c>
      <c r="C5609">
        <v>8640</v>
      </c>
    </row>
    <row r="5610" spans="1:3" x14ac:dyDescent="0.25">
      <c r="A5610">
        <v>33250025</v>
      </c>
      <c r="B5610" t="s">
        <v>7971</v>
      </c>
      <c r="C5610">
        <v>8640</v>
      </c>
    </row>
    <row r="5611" spans="1:3" x14ac:dyDescent="0.25">
      <c r="A5611">
        <v>33250026</v>
      </c>
      <c r="B5611" t="s">
        <v>7972</v>
      </c>
      <c r="C5611">
        <v>8640</v>
      </c>
    </row>
    <row r="5612" spans="1:3" x14ac:dyDescent="0.25">
      <c r="A5612">
        <v>33250027</v>
      </c>
      <c r="B5612" t="s">
        <v>7973</v>
      </c>
      <c r="C5612">
        <v>8640</v>
      </c>
    </row>
    <row r="5613" spans="1:3" x14ac:dyDescent="0.25">
      <c r="A5613">
        <v>33250028</v>
      </c>
      <c r="B5613" t="s">
        <v>7974</v>
      </c>
      <c r="C5613">
        <v>10540</v>
      </c>
    </row>
    <row r="5614" spans="1:3" x14ac:dyDescent="0.25">
      <c r="A5614">
        <v>33250029</v>
      </c>
      <c r="B5614" t="s">
        <v>7975</v>
      </c>
      <c r="C5614">
        <v>10540</v>
      </c>
    </row>
    <row r="5615" spans="1:3" x14ac:dyDescent="0.25">
      <c r="A5615">
        <v>33250030</v>
      </c>
      <c r="B5615" t="s">
        <v>7976</v>
      </c>
      <c r="C5615">
        <v>11020</v>
      </c>
    </row>
    <row r="5616" spans="1:3" x14ac:dyDescent="0.25">
      <c r="A5616">
        <v>33250031</v>
      </c>
      <c r="B5616" t="s">
        <v>7977</v>
      </c>
      <c r="C5616">
        <v>11020</v>
      </c>
    </row>
    <row r="5617" spans="1:3" x14ac:dyDescent="0.25">
      <c r="A5617">
        <v>33250032</v>
      </c>
      <c r="B5617" t="s">
        <v>7978</v>
      </c>
      <c r="C5617">
        <v>11020</v>
      </c>
    </row>
    <row r="5618" spans="1:3" x14ac:dyDescent="0.25">
      <c r="A5618">
        <v>33250033</v>
      </c>
      <c r="B5618" t="s">
        <v>7979</v>
      </c>
      <c r="C5618">
        <v>13410</v>
      </c>
    </row>
    <row r="5619" spans="1:3" x14ac:dyDescent="0.25">
      <c r="A5619">
        <v>33250034</v>
      </c>
      <c r="B5619" t="s">
        <v>7980</v>
      </c>
      <c r="C5619">
        <v>13410</v>
      </c>
    </row>
    <row r="5620" spans="1:3" x14ac:dyDescent="0.25">
      <c r="A5620">
        <v>33250035</v>
      </c>
      <c r="B5620" t="s">
        <v>7981</v>
      </c>
      <c r="C5620">
        <v>13410</v>
      </c>
    </row>
    <row r="5621" spans="1:3" x14ac:dyDescent="0.25">
      <c r="A5621">
        <v>33250036</v>
      </c>
      <c r="B5621" t="s">
        <v>7982</v>
      </c>
      <c r="C5621">
        <v>8850</v>
      </c>
    </row>
    <row r="5622" spans="1:3" x14ac:dyDescent="0.25">
      <c r="A5622">
        <v>33250037</v>
      </c>
      <c r="B5622" t="s">
        <v>7983</v>
      </c>
      <c r="C5622">
        <v>8850</v>
      </c>
    </row>
    <row r="5623" spans="1:3" x14ac:dyDescent="0.25">
      <c r="A5623">
        <v>33250038</v>
      </c>
      <c r="B5623" t="s">
        <v>7984</v>
      </c>
      <c r="C5623">
        <v>8850</v>
      </c>
    </row>
    <row r="5624" spans="1:3" x14ac:dyDescent="0.25">
      <c r="A5624">
        <v>33250039</v>
      </c>
      <c r="B5624" t="s">
        <v>7985</v>
      </c>
      <c r="C5624">
        <v>8850</v>
      </c>
    </row>
    <row r="5625" spans="1:3" x14ac:dyDescent="0.25">
      <c r="A5625">
        <v>33250040</v>
      </c>
      <c r="B5625" t="s">
        <v>7986</v>
      </c>
      <c r="C5625">
        <v>8850</v>
      </c>
    </row>
    <row r="5626" spans="1:3" x14ac:dyDescent="0.25">
      <c r="A5626">
        <v>33250041</v>
      </c>
      <c r="B5626" t="s">
        <v>7987</v>
      </c>
      <c r="C5626">
        <v>10790</v>
      </c>
    </row>
    <row r="5627" spans="1:3" x14ac:dyDescent="0.25">
      <c r="A5627">
        <v>33250042</v>
      </c>
      <c r="B5627" t="s">
        <v>7988</v>
      </c>
      <c r="C5627">
        <v>10790</v>
      </c>
    </row>
    <row r="5628" spans="1:3" x14ac:dyDescent="0.25">
      <c r="A5628">
        <v>33250043</v>
      </c>
      <c r="B5628" t="s">
        <v>7989</v>
      </c>
      <c r="C5628">
        <v>11280</v>
      </c>
    </row>
    <row r="5629" spans="1:3" x14ac:dyDescent="0.25">
      <c r="A5629">
        <v>33250044</v>
      </c>
      <c r="B5629" t="s">
        <v>7990</v>
      </c>
      <c r="C5629">
        <v>11280</v>
      </c>
    </row>
    <row r="5630" spans="1:3" x14ac:dyDescent="0.25">
      <c r="A5630">
        <v>33250045</v>
      </c>
      <c r="B5630" t="s">
        <v>7991</v>
      </c>
      <c r="C5630">
        <v>11280</v>
      </c>
    </row>
    <row r="5631" spans="1:3" x14ac:dyDescent="0.25">
      <c r="A5631">
        <v>33250046</v>
      </c>
      <c r="B5631" t="s">
        <v>7992</v>
      </c>
      <c r="C5631">
        <v>13760</v>
      </c>
    </row>
    <row r="5632" spans="1:3" x14ac:dyDescent="0.25">
      <c r="A5632">
        <v>33250047</v>
      </c>
      <c r="B5632" t="s">
        <v>7993</v>
      </c>
      <c r="C5632">
        <v>13760</v>
      </c>
    </row>
    <row r="5633" spans="1:3" x14ac:dyDescent="0.25">
      <c r="A5633">
        <v>33250048</v>
      </c>
      <c r="B5633" t="s">
        <v>7994</v>
      </c>
      <c r="C5633">
        <v>13760</v>
      </c>
    </row>
    <row r="5634" spans="1:3" x14ac:dyDescent="0.25">
      <c r="A5634">
        <v>33250049</v>
      </c>
      <c r="B5634" t="s">
        <v>7995</v>
      </c>
      <c r="C5634">
        <v>9060</v>
      </c>
    </row>
    <row r="5635" spans="1:3" x14ac:dyDescent="0.25">
      <c r="A5635">
        <v>33250050</v>
      </c>
      <c r="B5635" t="s">
        <v>7996</v>
      </c>
      <c r="C5635">
        <v>9060</v>
      </c>
    </row>
    <row r="5636" spans="1:3" x14ac:dyDescent="0.25">
      <c r="A5636">
        <v>33250051</v>
      </c>
      <c r="B5636" t="s">
        <v>7997</v>
      </c>
      <c r="C5636">
        <v>9060</v>
      </c>
    </row>
    <row r="5637" spans="1:3" x14ac:dyDescent="0.25">
      <c r="A5637">
        <v>33250052</v>
      </c>
      <c r="B5637" t="s">
        <v>7998</v>
      </c>
      <c r="C5637">
        <v>9060</v>
      </c>
    </row>
    <row r="5638" spans="1:3" x14ac:dyDescent="0.25">
      <c r="A5638">
        <v>33250053</v>
      </c>
      <c r="B5638" t="s">
        <v>7999</v>
      </c>
      <c r="C5638">
        <v>9060</v>
      </c>
    </row>
    <row r="5639" spans="1:3" x14ac:dyDescent="0.25">
      <c r="A5639">
        <v>33250054</v>
      </c>
      <c r="B5639" t="s">
        <v>8000</v>
      </c>
      <c r="C5639">
        <v>11030</v>
      </c>
    </row>
    <row r="5640" spans="1:3" x14ac:dyDescent="0.25">
      <c r="A5640">
        <v>33250055</v>
      </c>
      <c r="B5640" t="s">
        <v>8001</v>
      </c>
      <c r="C5640">
        <v>11030</v>
      </c>
    </row>
    <row r="5641" spans="1:3" x14ac:dyDescent="0.25">
      <c r="A5641">
        <v>33250056</v>
      </c>
      <c r="B5641" t="s">
        <v>8002</v>
      </c>
      <c r="C5641">
        <v>11560</v>
      </c>
    </row>
    <row r="5642" spans="1:3" x14ac:dyDescent="0.25">
      <c r="A5642">
        <v>33250057</v>
      </c>
      <c r="B5642" t="s">
        <v>8003</v>
      </c>
      <c r="C5642">
        <v>11560</v>
      </c>
    </row>
    <row r="5643" spans="1:3" x14ac:dyDescent="0.25">
      <c r="A5643">
        <v>33250058</v>
      </c>
      <c r="B5643" t="s">
        <v>8004</v>
      </c>
      <c r="C5643">
        <v>11560</v>
      </c>
    </row>
    <row r="5644" spans="1:3" x14ac:dyDescent="0.25">
      <c r="A5644">
        <v>33250059</v>
      </c>
      <c r="B5644" t="s">
        <v>8005</v>
      </c>
      <c r="C5644">
        <v>14090</v>
      </c>
    </row>
    <row r="5645" spans="1:3" x14ac:dyDescent="0.25">
      <c r="A5645">
        <v>33250060</v>
      </c>
      <c r="B5645" t="s">
        <v>8006</v>
      </c>
      <c r="C5645">
        <v>14090</v>
      </c>
    </row>
    <row r="5646" spans="1:3" x14ac:dyDescent="0.25">
      <c r="A5646">
        <v>33250061</v>
      </c>
      <c r="B5646" t="s">
        <v>8007</v>
      </c>
      <c r="C5646">
        <v>14090</v>
      </c>
    </row>
    <row r="5647" spans="1:3" x14ac:dyDescent="0.25">
      <c r="A5647">
        <v>33250062</v>
      </c>
      <c r="B5647" t="s">
        <v>8008</v>
      </c>
      <c r="C5647">
        <v>9270</v>
      </c>
    </row>
    <row r="5648" spans="1:3" x14ac:dyDescent="0.25">
      <c r="A5648">
        <v>33250063</v>
      </c>
      <c r="B5648" t="s">
        <v>8009</v>
      </c>
      <c r="C5648">
        <v>9270</v>
      </c>
    </row>
    <row r="5649" spans="1:3" x14ac:dyDescent="0.25">
      <c r="A5649">
        <v>33250064</v>
      </c>
      <c r="B5649" t="s">
        <v>8010</v>
      </c>
      <c r="C5649">
        <v>9270</v>
      </c>
    </row>
    <row r="5650" spans="1:3" x14ac:dyDescent="0.25">
      <c r="A5650">
        <v>33250065</v>
      </c>
      <c r="B5650" t="s">
        <v>8011</v>
      </c>
      <c r="C5650">
        <v>9270</v>
      </c>
    </row>
    <row r="5651" spans="1:3" x14ac:dyDescent="0.25">
      <c r="A5651">
        <v>33250066</v>
      </c>
      <c r="B5651" t="s">
        <v>8012</v>
      </c>
      <c r="C5651">
        <v>9270</v>
      </c>
    </row>
    <row r="5652" spans="1:3" x14ac:dyDescent="0.25">
      <c r="A5652">
        <v>33250067</v>
      </c>
      <c r="B5652" t="s">
        <v>8013</v>
      </c>
      <c r="C5652">
        <v>11280</v>
      </c>
    </row>
    <row r="5653" spans="1:3" x14ac:dyDescent="0.25">
      <c r="A5653">
        <v>33250068</v>
      </c>
      <c r="B5653" t="s">
        <v>8014</v>
      </c>
      <c r="C5653">
        <v>11280</v>
      </c>
    </row>
    <row r="5654" spans="1:3" x14ac:dyDescent="0.25">
      <c r="A5654">
        <v>33250069</v>
      </c>
      <c r="B5654" t="s">
        <v>8015</v>
      </c>
      <c r="C5654">
        <v>11830</v>
      </c>
    </row>
    <row r="5655" spans="1:3" x14ac:dyDescent="0.25">
      <c r="A5655">
        <v>33250070</v>
      </c>
      <c r="B5655" t="s">
        <v>8016</v>
      </c>
      <c r="C5655">
        <v>11830</v>
      </c>
    </row>
    <row r="5656" spans="1:3" x14ac:dyDescent="0.25">
      <c r="A5656">
        <v>33250071</v>
      </c>
      <c r="B5656" t="s">
        <v>8017</v>
      </c>
      <c r="C5656">
        <v>11830</v>
      </c>
    </row>
    <row r="5657" spans="1:3" x14ac:dyDescent="0.25">
      <c r="A5657">
        <v>33250072</v>
      </c>
      <c r="B5657" t="s">
        <v>8018</v>
      </c>
      <c r="C5657">
        <v>14430</v>
      </c>
    </row>
    <row r="5658" spans="1:3" x14ac:dyDescent="0.25">
      <c r="A5658">
        <v>33250073</v>
      </c>
      <c r="B5658" t="s">
        <v>8019</v>
      </c>
      <c r="C5658">
        <v>14430</v>
      </c>
    </row>
    <row r="5659" spans="1:3" x14ac:dyDescent="0.25">
      <c r="A5659">
        <v>33250074</v>
      </c>
      <c r="B5659" t="s">
        <v>8020</v>
      </c>
      <c r="C5659">
        <v>14430</v>
      </c>
    </row>
    <row r="5660" spans="1:3" x14ac:dyDescent="0.25">
      <c r="A5660">
        <v>33250075</v>
      </c>
      <c r="B5660" t="s">
        <v>8021</v>
      </c>
      <c r="C5660">
        <v>9470</v>
      </c>
    </row>
    <row r="5661" spans="1:3" x14ac:dyDescent="0.25">
      <c r="A5661">
        <v>33250076</v>
      </c>
      <c r="B5661" t="s">
        <v>8022</v>
      </c>
      <c r="C5661">
        <v>9470</v>
      </c>
    </row>
    <row r="5662" spans="1:3" x14ac:dyDescent="0.25">
      <c r="A5662">
        <v>33250077</v>
      </c>
      <c r="B5662" t="s">
        <v>8023</v>
      </c>
      <c r="C5662">
        <v>9470</v>
      </c>
    </row>
    <row r="5663" spans="1:3" x14ac:dyDescent="0.25">
      <c r="A5663">
        <v>33250078</v>
      </c>
      <c r="B5663" t="s">
        <v>8024</v>
      </c>
      <c r="C5663">
        <v>9470</v>
      </c>
    </row>
    <row r="5664" spans="1:3" x14ac:dyDescent="0.25">
      <c r="A5664">
        <v>33250079</v>
      </c>
      <c r="B5664" t="s">
        <v>8025</v>
      </c>
      <c r="C5664">
        <v>9470</v>
      </c>
    </row>
    <row r="5665" spans="1:3" x14ac:dyDescent="0.25">
      <c r="A5665">
        <v>33250080</v>
      </c>
      <c r="B5665" t="s">
        <v>8026</v>
      </c>
      <c r="C5665">
        <v>11530</v>
      </c>
    </row>
    <row r="5666" spans="1:3" x14ac:dyDescent="0.25">
      <c r="A5666">
        <v>33250081</v>
      </c>
      <c r="B5666" t="s">
        <v>8027</v>
      </c>
      <c r="C5666">
        <v>11530</v>
      </c>
    </row>
    <row r="5667" spans="1:3" x14ac:dyDescent="0.25">
      <c r="A5667">
        <v>33250082</v>
      </c>
      <c r="B5667" t="s">
        <v>8028</v>
      </c>
      <c r="C5667">
        <v>12090</v>
      </c>
    </row>
    <row r="5668" spans="1:3" x14ac:dyDescent="0.25">
      <c r="A5668">
        <v>33250083</v>
      </c>
      <c r="B5668" t="s">
        <v>8029</v>
      </c>
      <c r="C5668">
        <v>12090</v>
      </c>
    </row>
    <row r="5669" spans="1:3" x14ac:dyDescent="0.25">
      <c r="A5669">
        <v>33250084</v>
      </c>
      <c r="B5669" t="s">
        <v>8030</v>
      </c>
      <c r="C5669">
        <v>12090</v>
      </c>
    </row>
    <row r="5670" spans="1:3" x14ac:dyDescent="0.25">
      <c r="A5670">
        <v>33250085</v>
      </c>
      <c r="B5670" t="s">
        <v>8031</v>
      </c>
      <c r="C5670">
        <v>14780</v>
      </c>
    </row>
    <row r="5671" spans="1:3" x14ac:dyDescent="0.25">
      <c r="A5671">
        <v>33250086</v>
      </c>
      <c r="B5671" t="s">
        <v>8032</v>
      </c>
      <c r="C5671">
        <v>14780</v>
      </c>
    </row>
    <row r="5672" spans="1:3" x14ac:dyDescent="0.25">
      <c r="A5672">
        <v>33250087</v>
      </c>
      <c r="B5672" t="s">
        <v>8033</v>
      </c>
      <c r="C5672">
        <v>14780</v>
      </c>
    </row>
    <row r="5673" spans="1:3" x14ac:dyDescent="0.25">
      <c r="A5673">
        <v>33250088</v>
      </c>
      <c r="B5673" t="s">
        <v>8034</v>
      </c>
      <c r="C5673">
        <v>9670</v>
      </c>
    </row>
    <row r="5674" spans="1:3" x14ac:dyDescent="0.25">
      <c r="A5674">
        <v>33250089</v>
      </c>
      <c r="B5674" t="s">
        <v>8035</v>
      </c>
      <c r="C5674">
        <v>9670</v>
      </c>
    </row>
    <row r="5675" spans="1:3" x14ac:dyDescent="0.25">
      <c r="A5675">
        <v>33250090</v>
      </c>
      <c r="B5675" t="s">
        <v>8036</v>
      </c>
      <c r="C5675">
        <v>9670</v>
      </c>
    </row>
    <row r="5676" spans="1:3" x14ac:dyDescent="0.25">
      <c r="A5676">
        <v>33250091</v>
      </c>
      <c r="B5676" t="s">
        <v>8037</v>
      </c>
      <c r="C5676">
        <v>9670</v>
      </c>
    </row>
    <row r="5677" spans="1:3" x14ac:dyDescent="0.25">
      <c r="A5677">
        <v>33250092</v>
      </c>
      <c r="B5677" t="s">
        <v>8038</v>
      </c>
      <c r="C5677">
        <v>9670</v>
      </c>
    </row>
    <row r="5678" spans="1:3" x14ac:dyDescent="0.25">
      <c r="A5678">
        <v>33250093</v>
      </c>
      <c r="B5678" t="s">
        <v>8039</v>
      </c>
      <c r="C5678">
        <v>11790</v>
      </c>
    </row>
    <row r="5679" spans="1:3" x14ac:dyDescent="0.25">
      <c r="A5679">
        <v>33250094</v>
      </c>
      <c r="B5679" t="s">
        <v>8040</v>
      </c>
      <c r="C5679">
        <v>11790</v>
      </c>
    </row>
    <row r="5680" spans="1:3" x14ac:dyDescent="0.25">
      <c r="A5680">
        <v>33250095</v>
      </c>
      <c r="B5680" t="s">
        <v>8041</v>
      </c>
      <c r="C5680">
        <v>12370</v>
      </c>
    </row>
    <row r="5681" spans="1:3" x14ac:dyDescent="0.25">
      <c r="A5681">
        <v>33250096</v>
      </c>
      <c r="B5681" t="s">
        <v>8042</v>
      </c>
      <c r="C5681">
        <v>12370</v>
      </c>
    </row>
    <row r="5682" spans="1:3" x14ac:dyDescent="0.25">
      <c r="A5682">
        <v>33250097</v>
      </c>
      <c r="B5682" t="s">
        <v>8043</v>
      </c>
      <c r="C5682">
        <v>12370</v>
      </c>
    </row>
    <row r="5683" spans="1:3" x14ac:dyDescent="0.25">
      <c r="A5683">
        <v>33250098</v>
      </c>
      <c r="B5683" t="s">
        <v>8044</v>
      </c>
      <c r="C5683">
        <v>15110</v>
      </c>
    </row>
    <row r="5684" spans="1:3" x14ac:dyDescent="0.25">
      <c r="A5684">
        <v>33250099</v>
      </c>
      <c r="B5684" t="s">
        <v>8045</v>
      </c>
      <c r="C5684">
        <v>15110</v>
      </c>
    </row>
    <row r="5685" spans="1:3" x14ac:dyDescent="0.25">
      <c r="A5685">
        <v>33250100</v>
      </c>
      <c r="B5685" t="s">
        <v>8046</v>
      </c>
      <c r="C5685">
        <v>15110</v>
      </c>
    </row>
    <row r="5686" spans="1:3" x14ac:dyDescent="0.25">
      <c r="A5686">
        <v>33250101</v>
      </c>
      <c r="B5686" t="s">
        <v>8047</v>
      </c>
      <c r="C5686">
        <v>9930</v>
      </c>
    </row>
    <row r="5687" spans="1:3" x14ac:dyDescent="0.25">
      <c r="A5687">
        <v>33250102</v>
      </c>
      <c r="B5687" t="s">
        <v>8048</v>
      </c>
      <c r="C5687">
        <v>9930</v>
      </c>
    </row>
    <row r="5688" spans="1:3" x14ac:dyDescent="0.25">
      <c r="A5688">
        <v>33250103</v>
      </c>
      <c r="B5688" t="s">
        <v>8049</v>
      </c>
      <c r="C5688">
        <v>9930</v>
      </c>
    </row>
    <row r="5689" spans="1:3" x14ac:dyDescent="0.25">
      <c r="A5689">
        <v>33250104</v>
      </c>
      <c r="B5689" t="s">
        <v>8050</v>
      </c>
      <c r="C5689">
        <v>9930</v>
      </c>
    </row>
    <row r="5690" spans="1:3" x14ac:dyDescent="0.25">
      <c r="A5690">
        <v>33250105</v>
      </c>
      <c r="B5690" t="s">
        <v>8051</v>
      </c>
      <c r="C5690">
        <v>9930</v>
      </c>
    </row>
    <row r="5691" spans="1:3" x14ac:dyDescent="0.25">
      <c r="A5691">
        <v>33250106</v>
      </c>
      <c r="B5691" t="s">
        <v>8052</v>
      </c>
      <c r="C5691">
        <v>12110</v>
      </c>
    </row>
    <row r="5692" spans="1:3" x14ac:dyDescent="0.25">
      <c r="A5692">
        <v>33250107</v>
      </c>
      <c r="B5692" t="s">
        <v>8053</v>
      </c>
      <c r="C5692">
        <v>12110</v>
      </c>
    </row>
    <row r="5693" spans="1:3" x14ac:dyDescent="0.25">
      <c r="A5693">
        <v>33250108</v>
      </c>
      <c r="B5693" t="s">
        <v>8054</v>
      </c>
      <c r="C5693">
        <v>12720</v>
      </c>
    </row>
    <row r="5694" spans="1:3" x14ac:dyDescent="0.25">
      <c r="A5694">
        <v>33250109</v>
      </c>
      <c r="B5694" t="s">
        <v>8055</v>
      </c>
      <c r="C5694">
        <v>12720</v>
      </c>
    </row>
    <row r="5695" spans="1:3" x14ac:dyDescent="0.25">
      <c r="A5695">
        <v>33250110</v>
      </c>
      <c r="B5695" t="s">
        <v>8056</v>
      </c>
      <c r="C5695">
        <v>12720</v>
      </c>
    </row>
    <row r="5696" spans="1:3" x14ac:dyDescent="0.25">
      <c r="A5696">
        <v>33250111</v>
      </c>
      <c r="B5696" t="s">
        <v>8057</v>
      </c>
      <c r="C5696">
        <v>15560</v>
      </c>
    </row>
    <row r="5697" spans="1:3" x14ac:dyDescent="0.25">
      <c r="A5697">
        <v>33250112</v>
      </c>
      <c r="B5697" t="s">
        <v>8058</v>
      </c>
      <c r="C5697">
        <v>15560</v>
      </c>
    </row>
    <row r="5698" spans="1:3" x14ac:dyDescent="0.25">
      <c r="A5698">
        <v>33250113</v>
      </c>
      <c r="B5698" t="s">
        <v>8059</v>
      </c>
      <c r="C5698">
        <v>15560</v>
      </c>
    </row>
    <row r="5699" spans="1:3" x14ac:dyDescent="0.25">
      <c r="A5699">
        <v>33250114</v>
      </c>
      <c r="B5699" t="s">
        <v>8060</v>
      </c>
      <c r="C5699">
        <v>10140</v>
      </c>
    </row>
    <row r="5700" spans="1:3" x14ac:dyDescent="0.25">
      <c r="A5700">
        <v>33250115</v>
      </c>
      <c r="B5700" t="s">
        <v>8061</v>
      </c>
      <c r="C5700">
        <v>10140</v>
      </c>
    </row>
    <row r="5701" spans="1:3" x14ac:dyDescent="0.25">
      <c r="A5701">
        <v>33250116</v>
      </c>
      <c r="B5701" t="s">
        <v>8062</v>
      </c>
      <c r="C5701">
        <v>10140</v>
      </c>
    </row>
    <row r="5702" spans="1:3" x14ac:dyDescent="0.25">
      <c r="A5702">
        <v>33250117</v>
      </c>
      <c r="B5702" t="s">
        <v>8063</v>
      </c>
      <c r="C5702">
        <v>10140</v>
      </c>
    </row>
    <row r="5703" spans="1:3" x14ac:dyDescent="0.25">
      <c r="A5703">
        <v>33250118</v>
      </c>
      <c r="B5703" t="s">
        <v>8064</v>
      </c>
      <c r="C5703">
        <v>10140</v>
      </c>
    </row>
    <row r="5704" spans="1:3" x14ac:dyDescent="0.25">
      <c r="A5704">
        <v>33250119</v>
      </c>
      <c r="B5704" t="s">
        <v>8065</v>
      </c>
      <c r="C5704">
        <v>12350</v>
      </c>
    </row>
    <row r="5705" spans="1:3" x14ac:dyDescent="0.25">
      <c r="A5705">
        <v>33250120</v>
      </c>
      <c r="B5705" t="s">
        <v>8066</v>
      </c>
      <c r="C5705">
        <v>12350</v>
      </c>
    </row>
    <row r="5706" spans="1:3" x14ac:dyDescent="0.25">
      <c r="A5706">
        <v>33250121</v>
      </c>
      <c r="B5706" t="s">
        <v>8067</v>
      </c>
      <c r="C5706">
        <v>12980</v>
      </c>
    </row>
    <row r="5707" spans="1:3" x14ac:dyDescent="0.25">
      <c r="A5707">
        <v>33250122</v>
      </c>
      <c r="B5707" t="s">
        <v>8068</v>
      </c>
      <c r="C5707">
        <v>12980</v>
      </c>
    </row>
    <row r="5708" spans="1:3" x14ac:dyDescent="0.25">
      <c r="A5708">
        <v>33250123</v>
      </c>
      <c r="B5708" t="s">
        <v>8069</v>
      </c>
      <c r="C5708">
        <v>12980</v>
      </c>
    </row>
    <row r="5709" spans="1:3" x14ac:dyDescent="0.25">
      <c r="A5709">
        <v>33250124</v>
      </c>
      <c r="B5709" t="s">
        <v>8070</v>
      </c>
      <c r="C5709">
        <v>15890</v>
      </c>
    </row>
    <row r="5710" spans="1:3" x14ac:dyDescent="0.25">
      <c r="A5710">
        <v>33250125</v>
      </c>
      <c r="B5710" t="s">
        <v>8071</v>
      </c>
      <c r="C5710">
        <v>15890</v>
      </c>
    </row>
    <row r="5711" spans="1:3" x14ac:dyDescent="0.25">
      <c r="A5711">
        <v>33250126</v>
      </c>
      <c r="B5711" t="s">
        <v>8072</v>
      </c>
      <c r="C5711">
        <v>15890</v>
      </c>
    </row>
    <row r="5712" spans="1:3" x14ac:dyDescent="0.25">
      <c r="A5712">
        <v>33250127</v>
      </c>
      <c r="B5712" t="s">
        <v>8073</v>
      </c>
      <c r="C5712">
        <v>10340</v>
      </c>
    </row>
    <row r="5713" spans="1:3" x14ac:dyDescent="0.25">
      <c r="A5713">
        <v>33250128</v>
      </c>
      <c r="B5713" t="s">
        <v>8074</v>
      </c>
      <c r="C5713">
        <v>10340</v>
      </c>
    </row>
    <row r="5714" spans="1:3" x14ac:dyDescent="0.25">
      <c r="A5714">
        <v>33250129</v>
      </c>
      <c r="B5714" t="s">
        <v>8075</v>
      </c>
      <c r="C5714">
        <v>10340</v>
      </c>
    </row>
    <row r="5715" spans="1:3" x14ac:dyDescent="0.25">
      <c r="A5715">
        <v>33250130</v>
      </c>
      <c r="B5715" t="s">
        <v>8076</v>
      </c>
      <c r="C5715">
        <v>10340</v>
      </c>
    </row>
    <row r="5716" spans="1:3" x14ac:dyDescent="0.25">
      <c r="A5716">
        <v>33250131</v>
      </c>
      <c r="B5716" t="s">
        <v>8077</v>
      </c>
      <c r="C5716">
        <v>10340</v>
      </c>
    </row>
    <row r="5717" spans="1:3" x14ac:dyDescent="0.25">
      <c r="A5717">
        <v>33250132</v>
      </c>
      <c r="B5717" t="s">
        <v>8078</v>
      </c>
      <c r="C5717">
        <v>12600</v>
      </c>
    </row>
    <row r="5718" spans="1:3" x14ac:dyDescent="0.25">
      <c r="A5718">
        <v>33250133</v>
      </c>
      <c r="B5718" t="s">
        <v>8079</v>
      </c>
      <c r="C5718">
        <v>12600</v>
      </c>
    </row>
    <row r="5719" spans="1:3" x14ac:dyDescent="0.25">
      <c r="A5719">
        <v>33250134</v>
      </c>
      <c r="B5719" t="s">
        <v>8080</v>
      </c>
      <c r="C5719">
        <v>13250</v>
      </c>
    </row>
    <row r="5720" spans="1:3" x14ac:dyDescent="0.25">
      <c r="A5720">
        <v>33250135</v>
      </c>
      <c r="B5720" t="s">
        <v>8081</v>
      </c>
      <c r="C5720">
        <v>13250</v>
      </c>
    </row>
    <row r="5721" spans="1:3" x14ac:dyDescent="0.25">
      <c r="A5721">
        <v>33250136</v>
      </c>
      <c r="B5721" t="s">
        <v>8082</v>
      </c>
      <c r="C5721">
        <v>13250</v>
      </c>
    </row>
    <row r="5722" spans="1:3" x14ac:dyDescent="0.25">
      <c r="A5722">
        <v>33250137</v>
      </c>
      <c r="B5722" t="s">
        <v>8083</v>
      </c>
      <c r="C5722">
        <v>16240</v>
      </c>
    </row>
    <row r="5723" spans="1:3" x14ac:dyDescent="0.25">
      <c r="A5723">
        <v>33250138</v>
      </c>
      <c r="B5723" t="s">
        <v>8084</v>
      </c>
      <c r="C5723">
        <v>16240</v>
      </c>
    </row>
    <row r="5724" spans="1:3" x14ac:dyDescent="0.25">
      <c r="A5724">
        <v>33250139</v>
      </c>
      <c r="B5724" t="s">
        <v>8085</v>
      </c>
      <c r="C5724">
        <v>16240</v>
      </c>
    </row>
    <row r="5725" spans="1:3" x14ac:dyDescent="0.25">
      <c r="A5725">
        <v>33259910</v>
      </c>
      <c r="B5725" t="s">
        <v>8086</v>
      </c>
      <c r="C5725">
        <v>59</v>
      </c>
    </row>
    <row r="5726" spans="1:3" x14ac:dyDescent="0.25">
      <c r="A5726">
        <v>33259920</v>
      </c>
      <c r="B5726" t="s">
        <v>7899</v>
      </c>
      <c r="C5726">
        <v>1490</v>
      </c>
    </row>
    <row r="5727" spans="1:3" x14ac:dyDescent="0.25">
      <c r="A5727">
        <v>33259930</v>
      </c>
      <c r="B5727" t="s">
        <v>7900</v>
      </c>
      <c r="C5727">
        <v>0.9</v>
      </c>
    </row>
    <row r="5728" spans="1:3" x14ac:dyDescent="0.25">
      <c r="A5728">
        <v>33259940</v>
      </c>
      <c r="B5728" t="s">
        <v>7901</v>
      </c>
      <c r="C5728">
        <v>480</v>
      </c>
    </row>
    <row r="5729" spans="1:3" x14ac:dyDescent="0.25">
      <c r="A5729">
        <v>33259950</v>
      </c>
      <c r="B5729" t="s">
        <v>8087</v>
      </c>
      <c r="C5729">
        <v>-100</v>
      </c>
    </row>
    <row r="5730" spans="1:3" x14ac:dyDescent="0.25">
      <c r="A5730">
        <v>33259960</v>
      </c>
      <c r="B5730" t="s">
        <v>7903</v>
      </c>
      <c r="C5730">
        <v>2</v>
      </c>
    </row>
    <row r="5731" spans="1:3" x14ac:dyDescent="0.25">
      <c r="A5731">
        <v>33259970</v>
      </c>
      <c r="B5731" t="s">
        <v>8088</v>
      </c>
      <c r="C5731">
        <v>399</v>
      </c>
    </row>
    <row r="5732" spans="1:3" x14ac:dyDescent="0.25">
      <c r="A5732">
        <v>33259980</v>
      </c>
      <c r="B5732" t="s">
        <v>8089</v>
      </c>
      <c r="C5732">
        <v>59</v>
      </c>
    </row>
    <row r="5733" spans="1:3" x14ac:dyDescent="0.25">
      <c r="A5733">
        <v>33260010</v>
      </c>
      <c r="B5733" t="s">
        <v>8090</v>
      </c>
      <c r="C5733">
        <v>5060</v>
      </c>
    </row>
    <row r="5734" spans="1:3" x14ac:dyDescent="0.25">
      <c r="A5734">
        <v>33260011</v>
      </c>
      <c r="B5734" t="s">
        <v>8091</v>
      </c>
      <c r="C5734">
        <v>5060</v>
      </c>
    </row>
    <row r="5735" spans="1:3" x14ac:dyDescent="0.25">
      <c r="A5735">
        <v>33260012</v>
      </c>
      <c r="B5735" t="s">
        <v>8092</v>
      </c>
      <c r="C5735">
        <v>5060</v>
      </c>
    </row>
    <row r="5736" spans="1:3" x14ac:dyDescent="0.25">
      <c r="A5736">
        <v>33260013</v>
      </c>
      <c r="B5736" t="s">
        <v>8093</v>
      </c>
      <c r="C5736">
        <v>5060</v>
      </c>
    </row>
    <row r="5737" spans="1:3" x14ac:dyDescent="0.25">
      <c r="A5737">
        <v>33260014</v>
      </c>
      <c r="B5737" t="s">
        <v>8094</v>
      </c>
      <c r="C5737">
        <v>5060</v>
      </c>
    </row>
    <row r="5738" spans="1:3" x14ac:dyDescent="0.25">
      <c r="A5738">
        <v>33260015</v>
      </c>
      <c r="B5738" t="s">
        <v>8095</v>
      </c>
      <c r="C5738">
        <v>6420</v>
      </c>
    </row>
    <row r="5739" spans="1:3" x14ac:dyDescent="0.25">
      <c r="A5739">
        <v>33260016</v>
      </c>
      <c r="B5739" t="s">
        <v>8096</v>
      </c>
      <c r="C5739">
        <v>6420</v>
      </c>
    </row>
    <row r="5740" spans="1:3" x14ac:dyDescent="0.25">
      <c r="A5740">
        <v>33260017</v>
      </c>
      <c r="B5740" t="s">
        <v>8097</v>
      </c>
      <c r="C5740">
        <v>6420</v>
      </c>
    </row>
    <row r="5741" spans="1:3" x14ac:dyDescent="0.25">
      <c r="A5741">
        <v>33260018</v>
      </c>
      <c r="B5741" t="s">
        <v>8098</v>
      </c>
      <c r="C5741">
        <v>6420</v>
      </c>
    </row>
    <row r="5742" spans="1:3" x14ac:dyDescent="0.25">
      <c r="A5742">
        <v>33260019</v>
      </c>
      <c r="B5742" t="s">
        <v>8099</v>
      </c>
      <c r="C5742">
        <v>6420</v>
      </c>
    </row>
    <row r="5743" spans="1:3" x14ac:dyDescent="0.25">
      <c r="A5743">
        <v>33260020</v>
      </c>
      <c r="B5743" t="s">
        <v>8100</v>
      </c>
      <c r="C5743">
        <v>7790</v>
      </c>
    </row>
    <row r="5744" spans="1:3" x14ac:dyDescent="0.25">
      <c r="A5744">
        <v>33260021</v>
      </c>
      <c r="B5744" t="s">
        <v>8101</v>
      </c>
      <c r="C5744">
        <v>7790</v>
      </c>
    </row>
    <row r="5745" spans="1:3" x14ac:dyDescent="0.25">
      <c r="A5745">
        <v>33260022</v>
      </c>
      <c r="B5745" t="s">
        <v>8102</v>
      </c>
      <c r="C5745">
        <v>7790</v>
      </c>
    </row>
    <row r="5746" spans="1:3" x14ac:dyDescent="0.25">
      <c r="A5746">
        <v>33260023</v>
      </c>
      <c r="B5746" t="s">
        <v>8103</v>
      </c>
      <c r="C5746">
        <v>5150</v>
      </c>
    </row>
    <row r="5747" spans="1:3" x14ac:dyDescent="0.25">
      <c r="A5747">
        <v>33260024</v>
      </c>
      <c r="B5747" t="s">
        <v>8104</v>
      </c>
      <c r="C5747">
        <v>5150</v>
      </c>
    </row>
    <row r="5748" spans="1:3" x14ac:dyDescent="0.25">
      <c r="A5748">
        <v>33260025</v>
      </c>
      <c r="B5748" t="s">
        <v>8105</v>
      </c>
      <c r="C5748">
        <v>5150</v>
      </c>
    </row>
    <row r="5749" spans="1:3" x14ac:dyDescent="0.25">
      <c r="A5749">
        <v>33260026</v>
      </c>
      <c r="B5749" t="s">
        <v>8106</v>
      </c>
      <c r="C5749">
        <v>5150</v>
      </c>
    </row>
    <row r="5750" spans="1:3" x14ac:dyDescent="0.25">
      <c r="A5750">
        <v>33260027</v>
      </c>
      <c r="B5750" t="s">
        <v>8107</v>
      </c>
      <c r="C5750">
        <v>5150</v>
      </c>
    </row>
    <row r="5751" spans="1:3" x14ac:dyDescent="0.25">
      <c r="A5751">
        <v>33260028</v>
      </c>
      <c r="B5751" t="s">
        <v>8108</v>
      </c>
      <c r="C5751">
        <v>6540</v>
      </c>
    </row>
    <row r="5752" spans="1:3" x14ac:dyDescent="0.25">
      <c r="A5752">
        <v>33260029</v>
      </c>
      <c r="B5752" t="s">
        <v>8109</v>
      </c>
      <c r="C5752">
        <v>6540</v>
      </c>
    </row>
    <row r="5753" spans="1:3" x14ac:dyDescent="0.25">
      <c r="A5753">
        <v>33260030</v>
      </c>
      <c r="B5753" t="s">
        <v>8110</v>
      </c>
      <c r="C5753">
        <v>6540</v>
      </c>
    </row>
    <row r="5754" spans="1:3" x14ac:dyDescent="0.25">
      <c r="A5754">
        <v>33260031</v>
      </c>
      <c r="B5754" t="s">
        <v>8111</v>
      </c>
      <c r="C5754">
        <v>6540</v>
      </c>
    </row>
    <row r="5755" spans="1:3" x14ac:dyDescent="0.25">
      <c r="A5755">
        <v>33260032</v>
      </c>
      <c r="B5755" t="s">
        <v>8112</v>
      </c>
      <c r="C5755">
        <v>6540</v>
      </c>
    </row>
    <row r="5756" spans="1:3" x14ac:dyDescent="0.25">
      <c r="A5756">
        <v>33260033</v>
      </c>
      <c r="B5756" t="s">
        <v>8113</v>
      </c>
      <c r="C5756">
        <v>7930</v>
      </c>
    </row>
    <row r="5757" spans="1:3" x14ac:dyDescent="0.25">
      <c r="A5757">
        <v>33260034</v>
      </c>
      <c r="B5757" t="s">
        <v>8114</v>
      </c>
      <c r="C5757">
        <v>7930</v>
      </c>
    </row>
    <row r="5758" spans="1:3" x14ac:dyDescent="0.25">
      <c r="A5758">
        <v>33260035</v>
      </c>
      <c r="B5758" t="s">
        <v>8115</v>
      </c>
      <c r="C5758">
        <v>7930</v>
      </c>
    </row>
    <row r="5759" spans="1:3" x14ac:dyDescent="0.25">
      <c r="A5759">
        <v>33260036</v>
      </c>
      <c r="B5759" t="s">
        <v>8116</v>
      </c>
      <c r="C5759">
        <v>5230</v>
      </c>
    </row>
    <row r="5760" spans="1:3" x14ac:dyDescent="0.25">
      <c r="A5760">
        <v>33260037</v>
      </c>
      <c r="B5760" t="s">
        <v>8117</v>
      </c>
      <c r="C5760">
        <v>5230</v>
      </c>
    </row>
    <row r="5761" spans="1:3" x14ac:dyDescent="0.25">
      <c r="A5761">
        <v>33260038</v>
      </c>
      <c r="B5761" t="s">
        <v>8118</v>
      </c>
      <c r="C5761">
        <v>5230</v>
      </c>
    </row>
    <row r="5762" spans="1:3" x14ac:dyDescent="0.25">
      <c r="A5762">
        <v>33260039</v>
      </c>
      <c r="B5762" t="s">
        <v>8119</v>
      </c>
      <c r="C5762">
        <v>5230</v>
      </c>
    </row>
    <row r="5763" spans="1:3" x14ac:dyDescent="0.25">
      <c r="A5763">
        <v>33260040</v>
      </c>
      <c r="B5763" t="s">
        <v>8120</v>
      </c>
      <c r="C5763">
        <v>5230</v>
      </c>
    </row>
    <row r="5764" spans="1:3" x14ac:dyDescent="0.25">
      <c r="A5764">
        <v>33260041</v>
      </c>
      <c r="B5764" t="s">
        <v>8121</v>
      </c>
      <c r="C5764">
        <v>6660</v>
      </c>
    </row>
    <row r="5765" spans="1:3" x14ac:dyDescent="0.25">
      <c r="A5765">
        <v>33260042</v>
      </c>
      <c r="B5765" t="s">
        <v>8122</v>
      </c>
      <c r="C5765">
        <v>6660</v>
      </c>
    </row>
    <row r="5766" spans="1:3" x14ac:dyDescent="0.25">
      <c r="A5766">
        <v>33260043</v>
      </c>
      <c r="B5766" t="s">
        <v>8123</v>
      </c>
      <c r="C5766">
        <v>6660</v>
      </c>
    </row>
    <row r="5767" spans="1:3" x14ac:dyDescent="0.25">
      <c r="A5767">
        <v>33260044</v>
      </c>
      <c r="B5767" t="s">
        <v>8124</v>
      </c>
      <c r="C5767">
        <v>6660</v>
      </c>
    </row>
    <row r="5768" spans="1:3" x14ac:dyDescent="0.25">
      <c r="A5768">
        <v>33260045</v>
      </c>
      <c r="B5768" t="s">
        <v>8125</v>
      </c>
      <c r="C5768">
        <v>6660</v>
      </c>
    </row>
    <row r="5769" spans="1:3" x14ac:dyDescent="0.25">
      <c r="A5769">
        <v>33260046</v>
      </c>
      <c r="B5769" t="s">
        <v>8126</v>
      </c>
      <c r="C5769">
        <v>8060</v>
      </c>
    </row>
    <row r="5770" spans="1:3" x14ac:dyDescent="0.25">
      <c r="A5770">
        <v>33260047</v>
      </c>
      <c r="B5770" t="s">
        <v>8127</v>
      </c>
      <c r="C5770">
        <v>8060</v>
      </c>
    </row>
    <row r="5771" spans="1:3" x14ac:dyDescent="0.25">
      <c r="A5771">
        <v>33260048</v>
      </c>
      <c r="B5771" t="s">
        <v>8128</v>
      </c>
      <c r="C5771">
        <v>8060</v>
      </c>
    </row>
    <row r="5772" spans="1:3" x14ac:dyDescent="0.25">
      <c r="A5772">
        <v>33260049</v>
      </c>
      <c r="B5772" t="s">
        <v>8129</v>
      </c>
      <c r="C5772">
        <v>5320</v>
      </c>
    </row>
    <row r="5773" spans="1:3" x14ac:dyDescent="0.25">
      <c r="A5773">
        <v>33260050</v>
      </c>
      <c r="B5773" t="s">
        <v>8130</v>
      </c>
      <c r="C5773">
        <v>5320</v>
      </c>
    </row>
    <row r="5774" spans="1:3" x14ac:dyDescent="0.25">
      <c r="A5774">
        <v>33260051</v>
      </c>
      <c r="B5774" t="s">
        <v>8131</v>
      </c>
      <c r="C5774">
        <v>5320</v>
      </c>
    </row>
    <row r="5775" spans="1:3" x14ac:dyDescent="0.25">
      <c r="A5775">
        <v>33260052</v>
      </c>
      <c r="B5775" t="s">
        <v>8132</v>
      </c>
      <c r="C5775">
        <v>5320</v>
      </c>
    </row>
    <row r="5776" spans="1:3" x14ac:dyDescent="0.25">
      <c r="A5776">
        <v>33260053</v>
      </c>
      <c r="B5776" t="s">
        <v>8133</v>
      </c>
      <c r="C5776">
        <v>5320</v>
      </c>
    </row>
    <row r="5777" spans="1:3" x14ac:dyDescent="0.25">
      <c r="A5777">
        <v>33260054</v>
      </c>
      <c r="B5777" t="s">
        <v>8134</v>
      </c>
      <c r="C5777">
        <v>6770</v>
      </c>
    </row>
    <row r="5778" spans="1:3" x14ac:dyDescent="0.25">
      <c r="A5778">
        <v>33260055</v>
      </c>
      <c r="B5778" t="s">
        <v>8135</v>
      </c>
      <c r="C5778">
        <v>6770</v>
      </c>
    </row>
    <row r="5779" spans="1:3" x14ac:dyDescent="0.25">
      <c r="A5779">
        <v>33260056</v>
      </c>
      <c r="B5779" t="s">
        <v>8136</v>
      </c>
      <c r="C5779">
        <v>6770</v>
      </c>
    </row>
    <row r="5780" spans="1:3" x14ac:dyDescent="0.25">
      <c r="A5780">
        <v>33260057</v>
      </c>
      <c r="B5780" t="s">
        <v>8137</v>
      </c>
      <c r="C5780">
        <v>6770</v>
      </c>
    </row>
    <row r="5781" spans="1:3" x14ac:dyDescent="0.25">
      <c r="A5781">
        <v>33260058</v>
      </c>
      <c r="B5781" t="s">
        <v>8138</v>
      </c>
      <c r="C5781">
        <v>6770</v>
      </c>
    </row>
    <row r="5782" spans="1:3" x14ac:dyDescent="0.25">
      <c r="A5782">
        <v>33260059</v>
      </c>
      <c r="B5782" t="s">
        <v>8139</v>
      </c>
      <c r="C5782">
        <v>8210</v>
      </c>
    </row>
    <row r="5783" spans="1:3" x14ac:dyDescent="0.25">
      <c r="A5783">
        <v>33260060</v>
      </c>
      <c r="B5783" t="s">
        <v>8140</v>
      </c>
      <c r="C5783">
        <v>8210</v>
      </c>
    </row>
    <row r="5784" spans="1:3" x14ac:dyDescent="0.25">
      <c r="A5784">
        <v>33260061</v>
      </c>
      <c r="B5784" t="s">
        <v>8141</v>
      </c>
      <c r="C5784">
        <v>8210</v>
      </c>
    </row>
    <row r="5785" spans="1:3" x14ac:dyDescent="0.25">
      <c r="A5785">
        <v>33260062</v>
      </c>
      <c r="B5785" t="s">
        <v>8142</v>
      </c>
      <c r="C5785">
        <v>5410</v>
      </c>
    </row>
    <row r="5786" spans="1:3" x14ac:dyDescent="0.25">
      <c r="A5786">
        <v>33260063</v>
      </c>
      <c r="B5786" t="s">
        <v>8143</v>
      </c>
      <c r="C5786">
        <v>5410</v>
      </c>
    </row>
    <row r="5787" spans="1:3" x14ac:dyDescent="0.25">
      <c r="A5787">
        <v>33260064</v>
      </c>
      <c r="B5787" t="s">
        <v>8144</v>
      </c>
      <c r="C5787">
        <v>5410</v>
      </c>
    </row>
    <row r="5788" spans="1:3" x14ac:dyDescent="0.25">
      <c r="A5788">
        <v>33260065</v>
      </c>
      <c r="B5788" t="s">
        <v>8145</v>
      </c>
      <c r="C5788">
        <v>5410</v>
      </c>
    </row>
    <row r="5789" spans="1:3" x14ac:dyDescent="0.25">
      <c r="A5789">
        <v>33260066</v>
      </c>
      <c r="B5789" t="s">
        <v>8146</v>
      </c>
      <c r="C5789">
        <v>5410</v>
      </c>
    </row>
    <row r="5790" spans="1:3" x14ac:dyDescent="0.25">
      <c r="A5790">
        <v>33260067</v>
      </c>
      <c r="B5790" t="s">
        <v>8147</v>
      </c>
      <c r="C5790">
        <v>6890</v>
      </c>
    </row>
    <row r="5791" spans="1:3" x14ac:dyDescent="0.25">
      <c r="A5791">
        <v>33260068</v>
      </c>
      <c r="B5791" t="s">
        <v>8148</v>
      </c>
      <c r="C5791">
        <v>6890</v>
      </c>
    </row>
    <row r="5792" spans="1:3" x14ac:dyDescent="0.25">
      <c r="A5792">
        <v>33260069</v>
      </c>
      <c r="B5792" t="s">
        <v>8149</v>
      </c>
      <c r="C5792">
        <v>6890</v>
      </c>
    </row>
    <row r="5793" spans="1:3" x14ac:dyDescent="0.25">
      <c r="A5793">
        <v>33260070</v>
      </c>
      <c r="B5793" t="s">
        <v>8150</v>
      </c>
      <c r="C5793">
        <v>6890</v>
      </c>
    </row>
    <row r="5794" spans="1:3" x14ac:dyDescent="0.25">
      <c r="A5794">
        <v>33260071</v>
      </c>
      <c r="B5794" t="s">
        <v>8151</v>
      </c>
      <c r="C5794">
        <v>6890</v>
      </c>
    </row>
    <row r="5795" spans="1:3" x14ac:dyDescent="0.25">
      <c r="A5795">
        <v>33260072</v>
      </c>
      <c r="B5795" t="s">
        <v>8152</v>
      </c>
      <c r="C5795">
        <v>8350</v>
      </c>
    </row>
    <row r="5796" spans="1:3" x14ac:dyDescent="0.25">
      <c r="A5796">
        <v>33260073</v>
      </c>
      <c r="B5796" t="s">
        <v>8153</v>
      </c>
      <c r="C5796">
        <v>8350</v>
      </c>
    </row>
    <row r="5797" spans="1:3" x14ac:dyDescent="0.25">
      <c r="A5797">
        <v>33260074</v>
      </c>
      <c r="B5797" t="s">
        <v>8154</v>
      </c>
      <c r="C5797">
        <v>8350</v>
      </c>
    </row>
    <row r="5798" spans="1:3" x14ac:dyDescent="0.25">
      <c r="A5798">
        <v>33260075</v>
      </c>
      <c r="B5798" t="s">
        <v>8155</v>
      </c>
      <c r="C5798">
        <v>5500</v>
      </c>
    </row>
    <row r="5799" spans="1:3" x14ac:dyDescent="0.25">
      <c r="A5799">
        <v>33260076</v>
      </c>
      <c r="B5799" t="s">
        <v>8156</v>
      </c>
      <c r="C5799">
        <v>5500</v>
      </c>
    </row>
    <row r="5800" spans="1:3" x14ac:dyDescent="0.25">
      <c r="A5800">
        <v>33260077</v>
      </c>
      <c r="B5800" t="s">
        <v>8157</v>
      </c>
      <c r="C5800">
        <v>5500</v>
      </c>
    </row>
    <row r="5801" spans="1:3" x14ac:dyDescent="0.25">
      <c r="A5801">
        <v>33260078</v>
      </c>
      <c r="B5801" t="s">
        <v>8158</v>
      </c>
      <c r="C5801">
        <v>5500</v>
      </c>
    </row>
    <row r="5802" spans="1:3" x14ac:dyDescent="0.25">
      <c r="A5802">
        <v>33260079</v>
      </c>
      <c r="B5802" t="s">
        <v>8159</v>
      </c>
      <c r="C5802">
        <v>5500</v>
      </c>
    </row>
    <row r="5803" spans="1:3" x14ac:dyDescent="0.25">
      <c r="A5803">
        <v>33260080</v>
      </c>
      <c r="B5803" t="s">
        <v>8160</v>
      </c>
      <c r="C5803">
        <v>7000</v>
      </c>
    </row>
    <row r="5804" spans="1:3" x14ac:dyDescent="0.25">
      <c r="A5804">
        <v>33260081</v>
      </c>
      <c r="B5804" t="s">
        <v>8161</v>
      </c>
      <c r="C5804">
        <v>7000</v>
      </c>
    </row>
    <row r="5805" spans="1:3" x14ac:dyDescent="0.25">
      <c r="A5805">
        <v>33260082</v>
      </c>
      <c r="B5805" t="s">
        <v>8162</v>
      </c>
      <c r="C5805">
        <v>7000</v>
      </c>
    </row>
    <row r="5806" spans="1:3" x14ac:dyDescent="0.25">
      <c r="A5806">
        <v>33260083</v>
      </c>
      <c r="B5806" t="s">
        <v>8163</v>
      </c>
      <c r="C5806">
        <v>7000</v>
      </c>
    </row>
    <row r="5807" spans="1:3" x14ac:dyDescent="0.25">
      <c r="A5807">
        <v>33260084</v>
      </c>
      <c r="B5807" t="s">
        <v>8164</v>
      </c>
      <c r="C5807">
        <v>7000</v>
      </c>
    </row>
    <row r="5808" spans="1:3" x14ac:dyDescent="0.25">
      <c r="A5808">
        <v>33260085</v>
      </c>
      <c r="B5808" t="s">
        <v>8165</v>
      </c>
      <c r="C5808">
        <v>8500</v>
      </c>
    </row>
    <row r="5809" spans="1:3" x14ac:dyDescent="0.25">
      <c r="A5809">
        <v>33260086</v>
      </c>
      <c r="B5809" t="s">
        <v>8166</v>
      </c>
      <c r="C5809">
        <v>8500</v>
      </c>
    </row>
    <row r="5810" spans="1:3" x14ac:dyDescent="0.25">
      <c r="A5810">
        <v>33260087</v>
      </c>
      <c r="B5810" t="s">
        <v>8167</v>
      </c>
      <c r="C5810">
        <v>8500</v>
      </c>
    </row>
    <row r="5811" spans="1:3" x14ac:dyDescent="0.25">
      <c r="A5811">
        <v>33260088</v>
      </c>
      <c r="B5811" t="s">
        <v>8168</v>
      </c>
      <c r="C5811">
        <v>5580</v>
      </c>
    </row>
    <row r="5812" spans="1:3" x14ac:dyDescent="0.25">
      <c r="A5812">
        <v>33260089</v>
      </c>
      <c r="B5812" t="s">
        <v>8169</v>
      </c>
      <c r="C5812">
        <v>5580</v>
      </c>
    </row>
    <row r="5813" spans="1:3" x14ac:dyDescent="0.25">
      <c r="A5813">
        <v>33260090</v>
      </c>
      <c r="B5813" t="s">
        <v>8170</v>
      </c>
      <c r="C5813">
        <v>5580</v>
      </c>
    </row>
    <row r="5814" spans="1:3" x14ac:dyDescent="0.25">
      <c r="A5814">
        <v>33260091</v>
      </c>
      <c r="B5814" t="s">
        <v>8171</v>
      </c>
      <c r="C5814">
        <v>5580</v>
      </c>
    </row>
    <row r="5815" spans="1:3" x14ac:dyDescent="0.25">
      <c r="A5815">
        <v>33260092</v>
      </c>
      <c r="B5815" t="s">
        <v>8172</v>
      </c>
      <c r="C5815">
        <v>5580</v>
      </c>
    </row>
    <row r="5816" spans="1:3" x14ac:dyDescent="0.25">
      <c r="A5816">
        <v>33260093</v>
      </c>
      <c r="B5816" t="s">
        <v>8173</v>
      </c>
      <c r="C5816">
        <v>7120</v>
      </c>
    </row>
    <row r="5817" spans="1:3" x14ac:dyDescent="0.25">
      <c r="A5817">
        <v>33260094</v>
      </c>
      <c r="B5817" t="s">
        <v>8174</v>
      </c>
      <c r="C5817">
        <v>7120</v>
      </c>
    </row>
    <row r="5818" spans="1:3" x14ac:dyDescent="0.25">
      <c r="A5818">
        <v>33260095</v>
      </c>
      <c r="B5818" t="s">
        <v>8175</v>
      </c>
      <c r="C5818">
        <v>7120</v>
      </c>
    </row>
    <row r="5819" spans="1:3" x14ac:dyDescent="0.25">
      <c r="A5819">
        <v>33260096</v>
      </c>
      <c r="B5819" t="s">
        <v>8176</v>
      </c>
      <c r="C5819">
        <v>7120</v>
      </c>
    </row>
    <row r="5820" spans="1:3" x14ac:dyDescent="0.25">
      <c r="A5820">
        <v>33260097</v>
      </c>
      <c r="B5820" t="s">
        <v>8177</v>
      </c>
      <c r="C5820">
        <v>7120</v>
      </c>
    </row>
    <row r="5821" spans="1:3" x14ac:dyDescent="0.25">
      <c r="A5821">
        <v>33260098</v>
      </c>
      <c r="B5821" t="s">
        <v>8178</v>
      </c>
      <c r="C5821">
        <v>8640</v>
      </c>
    </row>
    <row r="5822" spans="1:3" x14ac:dyDescent="0.25">
      <c r="A5822">
        <v>33260099</v>
      </c>
      <c r="B5822" t="s">
        <v>8179</v>
      </c>
      <c r="C5822">
        <v>8640</v>
      </c>
    </row>
    <row r="5823" spans="1:3" x14ac:dyDescent="0.25">
      <c r="A5823">
        <v>33260100</v>
      </c>
      <c r="B5823" t="s">
        <v>8180</v>
      </c>
      <c r="C5823">
        <v>8640</v>
      </c>
    </row>
    <row r="5824" spans="1:3" x14ac:dyDescent="0.25">
      <c r="A5824">
        <v>33260101</v>
      </c>
      <c r="B5824" t="s">
        <v>8181</v>
      </c>
      <c r="C5824">
        <v>5740</v>
      </c>
    </row>
    <row r="5825" spans="1:3" x14ac:dyDescent="0.25">
      <c r="A5825">
        <v>33260102</v>
      </c>
      <c r="B5825" t="s">
        <v>8182</v>
      </c>
      <c r="C5825">
        <v>5740</v>
      </c>
    </row>
    <row r="5826" spans="1:3" x14ac:dyDescent="0.25">
      <c r="A5826">
        <v>33260103</v>
      </c>
      <c r="B5826" t="s">
        <v>8183</v>
      </c>
      <c r="C5826">
        <v>5740</v>
      </c>
    </row>
    <row r="5827" spans="1:3" x14ac:dyDescent="0.25">
      <c r="A5827">
        <v>33260104</v>
      </c>
      <c r="B5827" t="s">
        <v>8184</v>
      </c>
      <c r="C5827">
        <v>5740</v>
      </c>
    </row>
    <row r="5828" spans="1:3" x14ac:dyDescent="0.25">
      <c r="A5828">
        <v>33260105</v>
      </c>
      <c r="B5828" t="s">
        <v>8185</v>
      </c>
      <c r="C5828">
        <v>5740</v>
      </c>
    </row>
    <row r="5829" spans="1:3" x14ac:dyDescent="0.25">
      <c r="A5829">
        <v>33260106</v>
      </c>
      <c r="B5829" t="s">
        <v>8186</v>
      </c>
      <c r="C5829">
        <v>7350</v>
      </c>
    </row>
    <row r="5830" spans="1:3" x14ac:dyDescent="0.25">
      <c r="A5830">
        <v>33260107</v>
      </c>
      <c r="B5830" t="s">
        <v>8187</v>
      </c>
      <c r="C5830">
        <v>7350</v>
      </c>
    </row>
    <row r="5831" spans="1:3" x14ac:dyDescent="0.25">
      <c r="A5831">
        <v>33260108</v>
      </c>
      <c r="B5831" t="s">
        <v>8188</v>
      </c>
      <c r="C5831">
        <v>7350</v>
      </c>
    </row>
    <row r="5832" spans="1:3" x14ac:dyDescent="0.25">
      <c r="A5832">
        <v>33260109</v>
      </c>
      <c r="B5832" t="s">
        <v>8189</v>
      </c>
      <c r="C5832">
        <v>7350</v>
      </c>
    </row>
    <row r="5833" spans="1:3" x14ac:dyDescent="0.25">
      <c r="A5833">
        <v>33260110</v>
      </c>
      <c r="B5833" t="s">
        <v>8190</v>
      </c>
      <c r="C5833">
        <v>7350</v>
      </c>
    </row>
    <row r="5834" spans="1:3" x14ac:dyDescent="0.25">
      <c r="A5834">
        <v>33260111</v>
      </c>
      <c r="B5834" t="s">
        <v>8191</v>
      </c>
      <c r="C5834">
        <v>8950</v>
      </c>
    </row>
    <row r="5835" spans="1:3" x14ac:dyDescent="0.25">
      <c r="A5835">
        <v>33260112</v>
      </c>
      <c r="B5835" t="s">
        <v>8192</v>
      </c>
      <c r="C5835">
        <v>8950</v>
      </c>
    </row>
    <row r="5836" spans="1:3" x14ac:dyDescent="0.25">
      <c r="A5836">
        <v>33260113</v>
      </c>
      <c r="B5836" t="s">
        <v>8193</v>
      </c>
      <c r="C5836">
        <v>8950</v>
      </c>
    </row>
    <row r="5837" spans="1:3" x14ac:dyDescent="0.25">
      <c r="A5837">
        <v>33260114</v>
      </c>
      <c r="B5837" t="s">
        <v>8194</v>
      </c>
      <c r="C5837">
        <v>5830</v>
      </c>
    </row>
    <row r="5838" spans="1:3" x14ac:dyDescent="0.25">
      <c r="A5838">
        <v>33260115</v>
      </c>
      <c r="B5838" t="s">
        <v>8195</v>
      </c>
      <c r="C5838">
        <v>5830</v>
      </c>
    </row>
    <row r="5839" spans="1:3" x14ac:dyDescent="0.25">
      <c r="A5839">
        <v>33260116</v>
      </c>
      <c r="B5839" t="s">
        <v>8196</v>
      </c>
      <c r="C5839">
        <v>5830</v>
      </c>
    </row>
    <row r="5840" spans="1:3" x14ac:dyDescent="0.25">
      <c r="A5840">
        <v>33260117</v>
      </c>
      <c r="B5840" t="s">
        <v>8197</v>
      </c>
      <c r="C5840">
        <v>5830</v>
      </c>
    </row>
    <row r="5841" spans="1:3" x14ac:dyDescent="0.25">
      <c r="A5841">
        <v>33260118</v>
      </c>
      <c r="B5841" t="s">
        <v>8198</v>
      </c>
      <c r="C5841">
        <v>5830</v>
      </c>
    </row>
    <row r="5842" spans="1:3" x14ac:dyDescent="0.25">
      <c r="A5842">
        <v>33260119</v>
      </c>
      <c r="B5842" t="s">
        <v>8199</v>
      </c>
      <c r="C5842">
        <v>7470</v>
      </c>
    </row>
    <row r="5843" spans="1:3" x14ac:dyDescent="0.25">
      <c r="A5843">
        <v>33260120</v>
      </c>
      <c r="B5843" t="s">
        <v>8200</v>
      </c>
      <c r="C5843">
        <v>7470</v>
      </c>
    </row>
    <row r="5844" spans="1:3" x14ac:dyDescent="0.25">
      <c r="A5844">
        <v>33260121</v>
      </c>
      <c r="B5844" t="s">
        <v>8201</v>
      </c>
      <c r="C5844">
        <v>7470</v>
      </c>
    </row>
    <row r="5845" spans="1:3" x14ac:dyDescent="0.25">
      <c r="A5845">
        <v>33260122</v>
      </c>
      <c r="B5845" t="s">
        <v>8202</v>
      </c>
      <c r="C5845">
        <v>7470</v>
      </c>
    </row>
    <row r="5846" spans="1:3" x14ac:dyDescent="0.25">
      <c r="A5846">
        <v>33260123</v>
      </c>
      <c r="B5846" t="s">
        <v>8203</v>
      </c>
      <c r="C5846">
        <v>7470</v>
      </c>
    </row>
    <row r="5847" spans="1:3" x14ac:dyDescent="0.25">
      <c r="A5847">
        <v>33260124</v>
      </c>
      <c r="B5847" t="s">
        <v>8204</v>
      </c>
      <c r="C5847">
        <v>9090</v>
      </c>
    </row>
    <row r="5848" spans="1:3" x14ac:dyDescent="0.25">
      <c r="A5848">
        <v>33260125</v>
      </c>
      <c r="B5848" t="s">
        <v>8205</v>
      </c>
      <c r="C5848">
        <v>9090</v>
      </c>
    </row>
    <row r="5849" spans="1:3" x14ac:dyDescent="0.25">
      <c r="A5849">
        <v>33260126</v>
      </c>
      <c r="B5849" t="s">
        <v>8206</v>
      </c>
      <c r="C5849">
        <v>9090</v>
      </c>
    </row>
    <row r="5850" spans="1:3" x14ac:dyDescent="0.25">
      <c r="A5850">
        <v>33261150</v>
      </c>
      <c r="B5850" t="s">
        <v>8207</v>
      </c>
      <c r="C5850">
        <v>379</v>
      </c>
    </row>
    <row r="5851" spans="1:3" x14ac:dyDescent="0.25">
      <c r="A5851">
        <v>33261160</v>
      </c>
      <c r="B5851" t="s">
        <v>8208</v>
      </c>
      <c r="C5851">
        <v>279</v>
      </c>
    </row>
    <row r="5852" spans="1:3" x14ac:dyDescent="0.25">
      <c r="A5852">
        <v>33261170</v>
      </c>
      <c r="B5852" t="s">
        <v>8209</v>
      </c>
      <c r="C5852">
        <v>279</v>
      </c>
    </row>
    <row r="5853" spans="1:3" x14ac:dyDescent="0.25">
      <c r="A5853">
        <v>33261180</v>
      </c>
      <c r="B5853" t="s">
        <v>8210</v>
      </c>
      <c r="C5853">
        <v>1500</v>
      </c>
    </row>
    <row r="5854" spans="1:3" x14ac:dyDescent="0.25">
      <c r="A5854">
        <v>33270010</v>
      </c>
      <c r="B5854" t="s">
        <v>8211</v>
      </c>
      <c r="C5854">
        <v>5210</v>
      </c>
    </row>
    <row r="5855" spans="1:3" x14ac:dyDescent="0.25">
      <c r="A5855">
        <v>33270011</v>
      </c>
      <c r="B5855" t="s">
        <v>8212</v>
      </c>
      <c r="C5855">
        <v>5210</v>
      </c>
    </row>
    <row r="5856" spans="1:3" x14ac:dyDescent="0.25">
      <c r="A5856">
        <v>33270012</v>
      </c>
      <c r="B5856" t="s">
        <v>8213</v>
      </c>
      <c r="C5856">
        <v>5210</v>
      </c>
    </row>
    <row r="5857" spans="1:3" x14ac:dyDescent="0.25">
      <c r="A5857">
        <v>33270013</v>
      </c>
      <c r="B5857" t="s">
        <v>8214</v>
      </c>
      <c r="C5857">
        <v>5210</v>
      </c>
    </row>
    <row r="5858" spans="1:3" x14ac:dyDescent="0.25">
      <c r="A5858">
        <v>33270014</v>
      </c>
      <c r="B5858" t="s">
        <v>8215</v>
      </c>
      <c r="C5858">
        <v>5210</v>
      </c>
    </row>
    <row r="5859" spans="1:3" x14ac:dyDescent="0.25">
      <c r="A5859">
        <v>33270015</v>
      </c>
      <c r="B5859" t="s">
        <v>8216</v>
      </c>
      <c r="C5859">
        <v>6610</v>
      </c>
    </row>
    <row r="5860" spans="1:3" x14ac:dyDescent="0.25">
      <c r="A5860">
        <v>33270016</v>
      </c>
      <c r="B5860" t="s">
        <v>8217</v>
      </c>
      <c r="C5860">
        <v>6610</v>
      </c>
    </row>
    <row r="5861" spans="1:3" x14ac:dyDescent="0.25">
      <c r="A5861">
        <v>33270017</v>
      </c>
      <c r="B5861" t="s">
        <v>8218</v>
      </c>
      <c r="C5861">
        <v>6610</v>
      </c>
    </row>
    <row r="5862" spans="1:3" x14ac:dyDescent="0.25">
      <c r="A5862">
        <v>33270018</v>
      </c>
      <c r="B5862" t="s">
        <v>8219</v>
      </c>
      <c r="C5862">
        <v>6610</v>
      </c>
    </row>
    <row r="5863" spans="1:3" x14ac:dyDescent="0.25">
      <c r="A5863">
        <v>33270019</v>
      </c>
      <c r="B5863" t="s">
        <v>8220</v>
      </c>
      <c r="C5863">
        <v>6610</v>
      </c>
    </row>
    <row r="5864" spans="1:3" x14ac:dyDescent="0.25">
      <c r="A5864">
        <v>33270020</v>
      </c>
      <c r="B5864" t="s">
        <v>8221</v>
      </c>
      <c r="C5864">
        <v>8020</v>
      </c>
    </row>
    <row r="5865" spans="1:3" x14ac:dyDescent="0.25">
      <c r="A5865">
        <v>33270021</v>
      </c>
      <c r="B5865" t="s">
        <v>8222</v>
      </c>
      <c r="C5865">
        <v>8020</v>
      </c>
    </row>
    <row r="5866" spans="1:3" x14ac:dyDescent="0.25">
      <c r="A5866">
        <v>33270022</v>
      </c>
      <c r="B5866" t="s">
        <v>8223</v>
      </c>
      <c r="C5866">
        <v>8020</v>
      </c>
    </row>
    <row r="5867" spans="1:3" x14ac:dyDescent="0.25">
      <c r="A5867">
        <v>33270023</v>
      </c>
      <c r="B5867" t="s">
        <v>8224</v>
      </c>
      <c r="C5867">
        <v>5290</v>
      </c>
    </row>
    <row r="5868" spans="1:3" x14ac:dyDescent="0.25">
      <c r="A5868">
        <v>33270024</v>
      </c>
      <c r="B5868" t="s">
        <v>8225</v>
      </c>
      <c r="C5868">
        <v>5290</v>
      </c>
    </row>
    <row r="5869" spans="1:3" x14ac:dyDescent="0.25">
      <c r="A5869">
        <v>33270025</v>
      </c>
      <c r="B5869" t="s">
        <v>8226</v>
      </c>
      <c r="C5869">
        <v>5290</v>
      </c>
    </row>
    <row r="5870" spans="1:3" x14ac:dyDescent="0.25">
      <c r="A5870">
        <v>33270026</v>
      </c>
      <c r="B5870" t="s">
        <v>8227</v>
      </c>
      <c r="C5870">
        <v>5290</v>
      </c>
    </row>
    <row r="5871" spans="1:3" x14ac:dyDescent="0.25">
      <c r="A5871">
        <v>33270027</v>
      </c>
      <c r="B5871" t="s">
        <v>8228</v>
      </c>
      <c r="C5871">
        <v>5290</v>
      </c>
    </row>
    <row r="5872" spans="1:3" x14ac:dyDescent="0.25">
      <c r="A5872">
        <v>33270028</v>
      </c>
      <c r="B5872" t="s">
        <v>8229</v>
      </c>
      <c r="C5872">
        <v>6730</v>
      </c>
    </row>
    <row r="5873" spans="1:3" x14ac:dyDescent="0.25">
      <c r="A5873">
        <v>33270029</v>
      </c>
      <c r="B5873" t="s">
        <v>8230</v>
      </c>
      <c r="C5873">
        <v>6730</v>
      </c>
    </row>
    <row r="5874" spans="1:3" x14ac:dyDescent="0.25">
      <c r="A5874">
        <v>33270030</v>
      </c>
      <c r="B5874" t="s">
        <v>8231</v>
      </c>
      <c r="C5874">
        <v>6730</v>
      </c>
    </row>
    <row r="5875" spans="1:3" x14ac:dyDescent="0.25">
      <c r="A5875">
        <v>33270031</v>
      </c>
      <c r="B5875" t="s">
        <v>8232</v>
      </c>
      <c r="C5875">
        <v>6730</v>
      </c>
    </row>
    <row r="5876" spans="1:3" x14ac:dyDescent="0.25">
      <c r="A5876">
        <v>33270032</v>
      </c>
      <c r="B5876" t="s">
        <v>8233</v>
      </c>
      <c r="C5876">
        <v>6730</v>
      </c>
    </row>
    <row r="5877" spans="1:3" x14ac:dyDescent="0.25">
      <c r="A5877">
        <v>33270033</v>
      </c>
      <c r="B5877" t="s">
        <v>8234</v>
      </c>
      <c r="C5877">
        <v>8160</v>
      </c>
    </row>
    <row r="5878" spans="1:3" x14ac:dyDescent="0.25">
      <c r="A5878">
        <v>33270034</v>
      </c>
      <c r="B5878" t="s">
        <v>8235</v>
      </c>
      <c r="C5878">
        <v>8160</v>
      </c>
    </row>
    <row r="5879" spans="1:3" x14ac:dyDescent="0.25">
      <c r="A5879">
        <v>33270035</v>
      </c>
      <c r="B5879" t="s">
        <v>8236</v>
      </c>
      <c r="C5879">
        <v>8160</v>
      </c>
    </row>
    <row r="5880" spans="1:3" x14ac:dyDescent="0.25">
      <c r="A5880">
        <v>33270036</v>
      </c>
      <c r="B5880" t="s">
        <v>8237</v>
      </c>
      <c r="C5880">
        <v>5380</v>
      </c>
    </row>
    <row r="5881" spans="1:3" x14ac:dyDescent="0.25">
      <c r="A5881">
        <v>33270037</v>
      </c>
      <c r="B5881" t="s">
        <v>8238</v>
      </c>
      <c r="C5881">
        <v>5380</v>
      </c>
    </row>
    <row r="5882" spans="1:3" x14ac:dyDescent="0.25">
      <c r="A5882">
        <v>33270038</v>
      </c>
      <c r="B5882" t="s">
        <v>8239</v>
      </c>
      <c r="C5882">
        <v>5380</v>
      </c>
    </row>
    <row r="5883" spans="1:3" x14ac:dyDescent="0.25">
      <c r="A5883">
        <v>33270039</v>
      </c>
      <c r="B5883" t="s">
        <v>8240</v>
      </c>
      <c r="C5883">
        <v>5380</v>
      </c>
    </row>
    <row r="5884" spans="1:3" x14ac:dyDescent="0.25">
      <c r="A5884">
        <v>33270040</v>
      </c>
      <c r="B5884" t="s">
        <v>8241</v>
      </c>
      <c r="C5884">
        <v>5380</v>
      </c>
    </row>
    <row r="5885" spans="1:3" x14ac:dyDescent="0.25">
      <c r="A5885">
        <v>33270041</v>
      </c>
      <c r="B5885" t="s">
        <v>8242</v>
      </c>
      <c r="C5885">
        <v>6840</v>
      </c>
    </row>
    <row r="5886" spans="1:3" x14ac:dyDescent="0.25">
      <c r="A5886">
        <v>33270042</v>
      </c>
      <c r="B5886" t="s">
        <v>8243</v>
      </c>
      <c r="C5886">
        <v>6840</v>
      </c>
    </row>
    <row r="5887" spans="1:3" x14ac:dyDescent="0.25">
      <c r="A5887">
        <v>33270043</v>
      </c>
      <c r="B5887" t="s">
        <v>8244</v>
      </c>
      <c r="C5887">
        <v>6840</v>
      </c>
    </row>
    <row r="5888" spans="1:3" x14ac:dyDescent="0.25">
      <c r="A5888">
        <v>33270044</v>
      </c>
      <c r="B5888" t="s">
        <v>8245</v>
      </c>
      <c r="C5888">
        <v>6840</v>
      </c>
    </row>
    <row r="5889" spans="1:3" x14ac:dyDescent="0.25">
      <c r="A5889">
        <v>33270045</v>
      </c>
      <c r="B5889" t="s">
        <v>8246</v>
      </c>
      <c r="C5889">
        <v>6840</v>
      </c>
    </row>
    <row r="5890" spans="1:3" x14ac:dyDescent="0.25">
      <c r="A5890">
        <v>33270046</v>
      </c>
      <c r="B5890" t="s">
        <v>8247</v>
      </c>
      <c r="C5890">
        <v>8310</v>
      </c>
    </row>
    <row r="5891" spans="1:3" x14ac:dyDescent="0.25">
      <c r="A5891">
        <v>33270047</v>
      </c>
      <c r="B5891" t="s">
        <v>8248</v>
      </c>
      <c r="C5891">
        <v>8310</v>
      </c>
    </row>
    <row r="5892" spans="1:3" x14ac:dyDescent="0.25">
      <c r="A5892">
        <v>33270048</v>
      </c>
      <c r="B5892" t="s">
        <v>8249</v>
      </c>
      <c r="C5892">
        <v>8310</v>
      </c>
    </row>
    <row r="5893" spans="1:3" x14ac:dyDescent="0.25">
      <c r="A5893">
        <v>33270049</v>
      </c>
      <c r="B5893" t="s">
        <v>8250</v>
      </c>
      <c r="C5893">
        <v>5470</v>
      </c>
    </row>
    <row r="5894" spans="1:3" x14ac:dyDescent="0.25">
      <c r="A5894">
        <v>33270050</v>
      </c>
      <c r="B5894" t="s">
        <v>8251</v>
      </c>
      <c r="C5894">
        <v>5470</v>
      </c>
    </row>
    <row r="5895" spans="1:3" x14ac:dyDescent="0.25">
      <c r="A5895">
        <v>33270051</v>
      </c>
      <c r="B5895" t="s">
        <v>8252</v>
      </c>
      <c r="C5895">
        <v>5470</v>
      </c>
    </row>
    <row r="5896" spans="1:3" x14ac:dyDescent="0.25">
      <c r="A5896">
        <v>33270052</v>
      </c>
      <c r="B5896" t="s">
        <v>8253</v>
      </c>
      <c r="C5896">
        <v>5470</v>
      </c>
    </row>
    <row r="5897" spans="1:3" x14ac:dyDescent="0.25">
      <c r="A5897">
        <v>33270053</v>
      </c>
      <c r="B5897" t="s">
        <v>8254</v>
      </c>
      <c r="C5897">
        <v>5470</v>
      </c>
    </row>
    <row r="5898" spans="1:3" x14ac:dyDescent="0.25">
      <c r="A5898">
        <v>33270054</v>
      </c>
      <c r="B5898" t="s">
        <v>8255</v>
      </c>
      <c r="C5898">
        <v>6960</v>
      </c>
    </row>
    <row r="5899" spans="1:3" x14ac:dyDescent="0.25">
      <c r="A5899">
        <v>33270055</v>
      </c>
      <c r="B5899" t="s">
        <v>8256</v>
      </c>
      <c r="C5899">
        <v>6960</v>
      </c>
    </row>
    <row r="5900" spans="1:3" x14ac:dyDescent="0.25">
      <c r="A5900">
        <v>33270056</v>
      </c>
      <c r="B5900" t="s">
        <v>8257</v>
      </c>
      <c r="C5900">
        <v>6960</v>
      </c>
    </row>
    <row r="5901" spans="1:3" x14ac:dyDescent="0.25">
      <c r="A5901">
        <v>33270057</v>
      </c>
      <c r="B5901" t="s">
        <v>8258</v>
      </c>
      <c r="C5901">
        <v>6960</v>
      </c>
    </row>
    <row r="5902" spans="1:3" x14ac:dyDescent="0.25">
      <c r="A5902">
        <v>33270058</v>
      </c>
      <c r="B5902" t="s">
        <v>8259</v>
      </c>
      <c r="C5902">
        <v>6960</v>
      </c>
    </row>
    <row r="5903" spans="1:3" x14ac:dyDescent="0.25">
      <c r="A5903">
        <v>33270059</v>
      </c>
      <c r="B5903" t="s">
        <v>8260</v>
      </c>
      <c r="C5903">
        <v>8600</v>
      </c>
    </row>
    <row r="5904" spans="1:3" x14ac:dyDescent="0.25">
      <c r="A5904">
        <v>33270060</v>
      </c>
      <c r="B5904" t="s">
        <v>8261</v>
      </c>
      <c r="C5904">
        <v>8600</v>
      </c>
    </row>
    <row r="5905" spans="1:3" x14ac:dyDescent="0.25">
      <c r="A5905">
        <v>33270061</v>
      </c>
      <c r="B5905" t="s">
        <v>8262</v>
      </c>
      <c r="C5905">
        <v>8600</v>
      </c>
    </row>
    <row r="5906" spans="1:3" x14ac:dyDescent="0.25">
      <c r="A5906">
        <v>33270062</v>
      </c>
      <c r="B5906" t="s">
        <v>8263</v>
      </c>
      <c r="C5906">
        <v>5550</v>
      </c>
    </row>
    <row r="5907" spans="1:3" x14ac:dyDescent="0.25">
      <c r="A5907">
        <v>33270063</v>
      </c>
      <c r="B5907" t="s">
        <v>8264</v>
      </c>
      <c r="C5907">
        <v>5550</v>
      </c>
    </row>
    <row r="5908" spans="1:3" x14ac:dyDescent="0.25">
      <c r="A5908">
        <v>33270064</v>
      </c>
      <c r="B5908" t="s">
        <v>8265</v>
      </c>
      <c r="C5908">
        <v>5550</v>
      </c>
    </row>
    <row r="5909" spans="1:3" x14ac:dyDescent="0.25">
      <c r="A5909">
        <v>33270065</v>
      </c>
      <c r="B5909" t="s">
        <v>8266</v>
      </c>
      <c r="C5909">
        <v>5550</v>
      </c>
    </row>
    <row r="5910" spans="1:3" x14ac:dyDescent="0.25">
      <c r="A5910">
        <v>33270066</v>
      </c>
      <c r="B5910" t="s">
        <v>8267</v>
      </c>
      <c r="C5910">
        <v>5550</v>
      </c>
    </row>
    <row r="5911" spans="1:3" x14ac:dyDescent="0.25">
      <c r="A5911">
        <v>33270067</v>
      </c>
      <c r="B5911" t="s">
        <v>8268</v>
      </c>
      <c r="C5911">
        <v>7080</v>
      </c>
    </row>
    <row r="5912" spans="1:3" x14ac:dyDescent="0.25">
      <c r="A5912">
        <v>33270068</v>
      </c>
      <c r="B5912" t="s">
        <v>8269</v>
      </c>
      <c r="C5912">
        <v>7080</v>
      </c>
    </row>
    <row r="5913" spans="1:3" x14ac:dyDescent="0.25">
      <c r="A5913">
        <v>33270069</v>
      </c>
      <c r="B5913" t="s">
        <v>8270</v>
      </c>
      <c r="C5913">
        <v>7080</v>
      </c>
    </row>
    <row r="5914" spans="1:3" x14ac:dyDescent="0.25">
      <c r="A5914">
        <v>33270070</v>
      </c>
      <c r="B5914" t="s">
        <v>8271</v>
      </c>
      <c r="C5914">
        <v>7080</v>
      </c>
    </row>
    <row r="5915" spans="1:3" x14ac:dyDescent="0.25">
      <c r="A5915">
        <v>33270071</v>
      </c>
      <c r="B5915" t="s">
        <v>8272</v>
      </c>
      <c r="C5915">
        <v>7080</v>
      </c>
    </row>
    <row r="5916" spans="1:3" x14ac:dyDescent="0.25">
      <c r="A5916">
        <v>33270072</v>
      </c>
      <c r="B5916" t="s">
        <v>8273</v>
      </c>
      <c r="C5916">
        <v>8600</v>
      </c>
    </row>
    <row r="5917" spans="1:3" x14ac:dyDescent="0.25">
      <c r="A5917">
        <v>33270073</v>
      </c>
      <c r="B5917" t="s">
        <v>8274</v>
      </c>
      <c r="C5917">
        <v>8600</v>
      </c>
    </row>
    <row r="5918" spans="1:3" x14ac:dyDescent="0.25">
      <c r="A5918">
        <v>33270074</v>
      </c>
      <c r="B5918" t="s">
        <v>8275</v>
      </c>
      <c r="C5918">
        <v>8600</v>
      </c>
    </row>
    <row r="5919" spans="1:3" x14ac:dyDescent="0.25">
      <c r="A5919">
        <v>33270075</v>
      </c>
      <c r="B5919" t="s">
        <v>8276</v>
      </c>
      <c r="C5919">
        <v>5640</v>
      </c>
    </row>
    <row r="5920" spans="1:3" x14ac:dyDescent="0.25">
      <c r="A5920">
        <v>33270076</v>
      </c>
      <c r="B5920" t="s">
        <v>8277</v>
      </c>
      <c r="C5920">
        <v>5640</v>
      </c>
    </row>
    <row r="5921" spans="1:3" x14ac:dyDescent="0.25">
      <c r="A5921">
        <v>33270077</v>
      </c>
      <c r="B5921" t="s">
        <v>8278</v>
      </c>
      <c r="C5921">
        <v>5640</v>
      </c>
    </row>
    <row r="5922" spans="1:3" x14ac:dyDescent="0.25">
      <c r="A5922">
        <v>33270078</v>
      </c>
      <c r="B5922" t="s">
        <v>8279</v>
      </c>
      <c r="C5922">
        <v>5640</v>
      </c>
    </row>
    <row r="5923" spans="1:3" x14ac:dyDescent="0.25">
      <c r="A5923">
        <v>33270079</v>
      </c>
      <c r="B5923" t="s">
        <v>8280</v>
      </c>
      <c r="C5923">
        <v>5640</v>
      </c>
    </row>
    <row r="5924" spans="1:3" x14ac:dyDescent="0.25">
      <c r="A5924">
        <v>33270080</v>
      </c>
      <c r="B5924" t="s">
        <v>8281</v>
      </c>
      <c r="C5924">
        <v>7190</v>
      </c>
    </row>
    <row r="5925" spans="1:3" x14ac:dyDescent="0.25">
      <c r="A5925">
        <v>33270081</v>
      </c>
      <c r="B5925" t="s">
        <v>8282</v>
      </c>
      <c r="C5925">
        <v>7190</v>
      </c>
    </row>
    <row r="5926" spans="1:3" x14ac:dyDescent="0.25">
      <c r="A5926">
        <v>33270082</v>
      </c>
      <c r="B5926" t="s">
        <v>8283</v>
      </c>
      <c r="C5926">
        <v>7190</v>
      </c>
    </row>
    <row r="5927" spans="1:3" x14ac:dyDescent="0.25">
      <c r="A5927">
        <v>33270083</v>
      </c>
      <c r="B5927" t="s">
        <v>8284</v>
      </c>
      <c r="C5927">
        <v>7190</v>
      </c>
    </row>
    <row r="5928" spans="1:3" x14ac:dyDescent="0.25">
      <c r="A5928">
        <v>33270084</v>
      </c>
      <c r="B5928" t="s">
        <v>8285</v>
      </c>
      <c r="C5928">
        <v>7190</v>
      </c>
    </row>
    <row r="5929" spans="1:3" x14ac:dyDescent="0.25">
      <c r="A5929">
        <v>33270085</v>
      </c>
      <c r="B5929" t="s">
        <v>8286</v>
      </c>
      <c r="C5929">
        <v>8740</v>
      </c>
    </row>
    <row r="5930" spans="1:3" x14ac:dyDescent="0.25">
      <c r="A5930">
        <v>33270086</v>
      </c>
      <c r="B5930" t="s">
        <v>8287</v>
      </c>
      <c r="C5930">
        <v>8740</v>
      </c>
    </row>
    <row r="5931" spans="1:3" x14ac:dyDescent="0.25">
      <c r="A5931">
        <v>33270087</v>
      </c>
      <c r="B5931" t="s">
        <v>8288</v>
      </c>
      <c r="C5931">
        <v>8740</v>
      </c>
    </row>
    <row r="5932" spans="1:3" x14ac:dyDescent="0.25">
      <c r="A5932">
        <v>33270088</v>
      </c>
      <c r="B5932" t="s">
        <v>8289</v>
      </c>
      <c r="C5932">
        <v>5730</v>
      </c>
    </row>
    <row r="5933" spans="1:3" x14ac:dyDescent="0.25">
      <c r="A5933">
        <v>33270089</v>
      </c>
      <c r="B5933" t="s">
        <v>8290</v>
      </c>
      <c r="C5933">
        <v>5730</v>
      </c>
    </row>
    <row r="5934" spans="1:3" x14ac:dyDescent="0.25">
      <c r="A5934">
        <v>33270090</v>
      </c>
      <c r="B5934" t="s">
        <v>8291</v>
      </c>
      <c r="C5934">
        <v>5730</v>
      </c>
    </row>
    <row r="5935" spans="1:3" x14ac:dyDescent="0.25">
      <c r="A5935">
        <v>33270091</v>
      </c>
      <c r="B5935" t="s">
        <v>8292</v>
      </c>
      <c r="C5935">
        <v>5730</v>
      </c>
    </row>
    <row r="5936" spans="1:3" x14ac:dyDescent="0.25">
      <c r="A5936">
        <v>33270092</v>
      </c>
      <c r="B5936" t="s">
        <v>8293</v>
      </c>
      <c r="C5936">
        <v>5730</v>
      </c>
    </row>
    <row r="5937" spans="1:3" x14ac:dyDescent="0.25">
      <c r="A5937">
        <v>33270093</v>
      </c>
      <c r="B5937" t="s">
        <v>8294</v>
      </c>
      <c r="C5937">
        <v>7310</v>
      </c>
    </row>
    <row r="5938" spans="1:3" x14ac:dyDescent="0.25">
      <c r="A5938">
        <v>33270094</v>
      </c>
      <c r="B5938" t="s">
        <v>8295</v>
      </c>
      <c r="C5938">
        <v>7310</v>
      </c>
    </row>
    <row r="5939" spans="1:3" x14ac:dyDescent="0.25">
      <c r="A5939">
        <v>33270095</v>
      </c>
      <c r="B5939" t="s">
        <v>8296</v>
      </c>
      <c r="C5939">
        <v>7310</v>
      </c>
    </row>
    <row r="5940" spans="1:3" x14ac:dyDescent="0.25">
      <c r="A5940">
        <v>33270096</v>
      </c>
      <c r="B5940" t="s">
        <v>8297</v>
      </c>
      <c r="C5940">
        <v>7310</v>
      </c>
    </row>
    <row r="5941" spans="1:3" x14ac:dyDescent="0.25">
      <c r="A5941">
        <v>33270097</v>
      </c>
      <c r="B5941" t="s">
        <v>8298</v>
      </c>
      <c r="C5941">
        <v>7310</v>
      </c>
    </row>
    <row r="5942" spans="1:3" x14ac:dyDescent="0.25">
      <c r="A5942">
        <v>33270098</v>
      </c>
      <c r="B5942" t="s">
        <v>8299</v>
      </c>
      <c r="C5942">
        <v>8890</v>
      </c>
    </row>
    <row r="5943" spans="1:3" x14ac:dyDescent="0.25">
      <c r="A5943">
        <v>33270099</v>
      </c>
      <c r="B5943" t="s">
        <v>8300</v>
      </c>
      <c r="C5943">
        <v>8890</v>
      </c>
    </row>
    <row r="5944" spans="1:3" x14ac:dyDescent="0.25">
      <c r="A5944">
        <v>33270100</v>
      </c>
      <c r="B5944" t="s">
        <v>8301</v>
      </c>
      <c r="C5944">
        <v>8890</v>
      </c>
    </row>
    <row r="5945" spans="1:3" x14ac:dyDescent="0.25">
      <c r="A5945">
        <v>33270101</v>
      </c>
      <c r="B5945" t="s">
        <v>8302</v>
      </c>
      <c r="C5945">
        <v>5890</v>
      </c>
    </row>
    <row r="5946" spans="1:3" x14ac:dyDescent="0.25">
      <c r="A5946">
        <v>33270102</v>
      </c>
      <c r="B5946" t="s">
        <v>8303</v>
      </c>
      <c r="C5946">
        <v>5890</v>
      </c>
    </row>
    <row r="5947" spans="1:3" x14ac:dyDescent="0.25">
      <c r="A5947">
        <v>33270103</v>
      </c>
      <c r="B5947" t="s">
        <v>8304</v>
      </c>
      <c r="C5947">
        <v>5890</v>
      </c>
    </row>
    <row r="5948" spans="1:3" x14ac:dyDescent="0.25">
      <c r="A5948">
        <v>33270104</v>
      </c>
      <c r="B5948" t="s">
        <v>8305</v>
      </c>
      <c r="C5948">
        <v>5890</v>
      </c>
    </row>
    <row r="5949" spans="1:3" x14ac:dyDescent="0.25">
      <c r="A5949">
        <v>33270105</v>
      </c>
      <c r="B5949" t="s">
        <v>8306</v>
      </c>
      <c r="C5949">
        <v>5890</v>
      </c>
    </row>
    <row r="5950" spans="1:3" x14ac:dyDescent="0.25">
      <c r="A5950">
        <v>33270106</v>
      </c>
      <c r="B5950" t="s">
        <v>8307</v>
      </c>
      <c r="C5950">
        <v>7540</v>
      </c>
    </row>
    <row r="5951" spans="1:3" x14ac:dyDescent="0.25">
      <c r="A5951">
        <v>33270107</v>
      </c>
      <c r="B5951" t="s">
        <v>8308</v>
      </c>
      <c r="C5951">
        <v>7540</v>
      </c>
    </row>
    <row r="5952" spans="1:3" x14ac:dyDescent="0.25">
      <c r="A5952">
        <v>33270108</v>
      </c>
      <c r="B5952" t="s">
        <v>8309</v>
      </c>
      <c r="C5952">
        <v>7540</v>
      </c>
    </row>
    <row r="5953" spans="1:3" x14ac:dyDescent="0.25">
      <c r="A5953">
        <v>33270109</v>
      </c>
      <c r="B5953" t="s">
        <v>8310</v>
      </c>
      <c r="C5953">
        <v>7540</v>
      </c>
    </row>
    <row r="5954" spans="1:3" x14ac:dyDescent="0.25">
      <c r="A5954">
        <v>33270110</v>
      </c>
      <c r="B5954" t="s">
        <v>8311</v>
      </c>
      <c r="C5954">
        <v>7540</v>
      </c>
    </row>
    <row r="5955" spans="1:3" x14ac:dyDescent="0.25">
      <c r="A5955">
        <v>33270111</v>
      </c>
      <c r="B5955" t="s">
        <v>8312</v>
      </c>
      <c r="C5955">
        <v>9190</v>
      </c>
    </row>
    <row r="5956" spans="1:3" x14ac:dyDescent="0.25">
      <c r="A5956">
        <v>33270112</v>
      </c>
      <c r="B5956" t="s">
        <v>8313</v>
      </c>
      <c r="C5956">
        <v>9190</v>
      </c>
    </row>
    <row r="5957" spans="1:3" x14ac:dyDescent="0.25">
      <c r="A5957">
        <v>33270113</v>
      </c>
      <c r="B5957" t="s">
        <v>8314</v>
      </c>
      <c r="C5957">
        <v>9190</v>
      </c>
    </row>
    <row r="5958" spans="1:3" x14ac:dyDescent="0.25">
      <c r="A5958">
        <v>33270114</v>
      </c>
      <c r="B5958" t="s">
        <v>8315</v>
      </c>
      <c r="C5958">
        <v>5970</v>
      </c>
    </row>
    <row r="5959" spans="1:3" x14ac:dyDescent="0.25">
      <c r="A5959">
        <v>33270115</v>
      </c>
      <c r="B5959" t="s">
        <v>8316</v>
      </c>
      <c r="C5959">
        <v>5970</v>
      </c>
    </row>
    <row r="5960" spans="1:3" x14ac:dyDescent="0.25">
      <c r="A5960">
        <v>33270116</v>
      </c>
      <c r="B5960" t="s">
        <v>8317</v>
      </c>
      <c r="C5960">
        <v>5970</v>
      </c>
    </row>
    <row r="5961" spans="1:3" x14ac:dyDescent="0.25">
      <c r="A5961">
        <v>33270117</v>
      </c>
      <c r="B5961" t="s">
        <v>8318</v>
      </c>
      <c r="C5961">
        <v>5970</v>
      </c>
    </row>
    <row r="5962" spans="1:3" x14ac:dyDescent="0.25">
      <c r="A5962">
        <v>33270118</v>
      </c>
      <c r="B5962" t="s">
        <v>8319</v>
      </c>
      <c r="C5962">
        <v>5970</v>
      </c>
    </row>
    <row r="5963" spans="1:3" x14ac:dyDescent="0.25">
      <c r="A5963">
        <v>33270119</v>
      </c>
      <c r="B5963" t="s">
        <v>8320</v>
      </c>
      <c r="C5963">
        <v>7660</v>
      </c>
    </row>
    <row r="5964" spans="1:3" x14ac:dyDescent="0.25">
      <c r="A5964">
        <v>33270120</v>
      </c>
      <c r="B5964" t="s">
        <v>8321</v>
      </c>
      <c r="C5964">
        <v>7660</v>
      </c>
    </row>
    <row r="5965" spans="1:3" x14ac:dyDescent="0.25">
      <c r="A5965">
        <v>33270121</v>
      </c>
      <c r="B5965" t="s">
        <v>8322</v>
      </c>
      <c r="C5965">
        <v>7660</v>
      </c>
    </row>
    <row r="5966" spans="1:3" x14ac:dyDescent="0.25">
      <c r="A5966">
        <v>33270122</v>
      </c>
      <c r="B5966" t="s">
        <v>8323</v>
      </c>
      <c r="C5966">
        <v>7660</v>
      </c>
    </row>
    <row r="5967" spans="1:3" x14ac:dyDescent="0.25">
      <c r="A5967">
        <v>33270123</v>
      </c>
      <c r="B5967" t="s">
        <v>8324</v>
      </c>
      <c r="C5967">
        <v>7660</v>
      </c>
    </row>
    <row r="5968" spans="1:3" x14ac:dyDescent="0.25">
      <c r="A5968">
        <v>33270124</v>
      </c>
      <c r="B5968" t="s">
        <v>8325</v>
      </c>
      <c r="C5968">
        <v>9320</v>
      </c>
    </row>
    <row r="5969" spans="1:3" x14ac:dyDescent="0.25">
      <c r="A5969">
        <v>33270125</v>
      </c>
      <c r="B5969" t="s">
        <v>8326</v>
      </c>
      <c r="C5969">
        <v>9320</v>
      </c>
    </row>
    <row r="5970" spans="1:3" x14ac:dyDescent="0.25">
      <c r="A5970">
        <v>33270126</v>
      </c>
      <c r="B5970" t="s">
        <v>8327</v>
      </c>
      <c r="C5970">
        <v>9320</v>
      </c>
    </row>
    <row r="5971" spans="1:3" x14ac:dyDescent="0.25">
      <c r="A5971">
        <v>33270127</v>
      </c>
      <c r="B5971" t="s">
        <v>8328</v>
      </c>
      <c r="C5971">
        <v>6060</v>
      </c>
    </row>
    <row r="5972" spans="1:3" x14ac:dyDescent="0.25">
      <c r="A5972">
        <v>33270128</v>
      </c>
      <c r="B5972" t="s">
        <v>8329</v>
      </c>
      <c r="C5972">
        <v>6060</v>
      </c>
    </row>
    <row r="5973" spans="1:3" x14ac:dyDescent="0.25">
      <c r="A5973">
        <v>33270129</v>
      </c>
      <c r="B5973" t="s">
        <v>8330</v>
      </c>
      <c r="C5973">
        <v>6060</v>
      </c>
    </row>
    <row r="5974" spans="1:3" x14ac:dyDescent="0.25">
      <c r="A5974">
        <v>33270130</v>
      </c>
      <c r="B5974" t="s">
        <v>8331</v>
      </c>
      <c r="C5974">
        <v>6060</v>
      </c>
    </row>
    <row r="5975" spans="1:3" x14ac:dyDescent="0.25">
      <c r="A5975">
        <v>33270131</v>
      </c>
      <c r="B5975" t="s">
        <v>8332</v>
      </c>
      <c r="C5975">
        <v>6060</v>
      </c>
    </row>
    <row r="5976" spans="1:3" x14ac:dyDescent="0.25">
      <c r="A5976">
        <v>33270132</v>
      </c>
      <c r="B5976" t="s">
        <v>8333</v>
      </c>
      <c r="C5976">
        <v>7770</v>
      </c>
    </row>
    <row r="5977" spans="1:3" x14ac:dyDescent="0.25">
      <c r="A5977">
        <v>33270133</v>
      </c>
      <c r="B5977" t="s">
        <v>8334</v>
      </c>
      <c r="C5977">
        <v>7770</v>
      </c>
    </row>
    <row r="5978" spans="1:3" x14ac:dyDescent="0.25">
      <c r="A5978">
        <v>33270134</v>
      </c>
      <c r="B5978" t="s">
        <v>8335</v>
      </c>
      <c r="C5978">
        <v>7770</v>
      </c>
    </row>
    <row r="5979" spans="1:3" x14ac:dyDescent="0.25">
      <c r="A5979">
        <v>33270135</v>
      </c>
      <c r="B5979" t="s">
        <v>8336</v>
      </c>
      <c r="C5979">
        <v>7770</v>
      </c>
    </row>
    <row r="5980" spans="1:3" x14ac:dyDescent="0.25">
      <c r="A5980">
        <v>33270136</v>
      </c>
      <c r="B5980" t="s">
        <v>8337</v>
      </c>
      <c r="C5980">
        <v>7770</v>
      </c>
    </row>
    <row r="5981" spans="1:3" x14ac:dyDescent="0.25">
      <c r="A5981">
        <v>33270137</v>
      </c>
      <c r="B5981" t="s">
        <v>8338</v>
      </c>
      <c r="C5981">
        <v>9470</v>
      </c>
    </row>
    <row r="5982" spans="1:3" x14ac:dyDescent="0.25">
      <c r="A5982">
        <v>33270138</v>
      </c>
      <c r="B5982" t="s">
        <v>8339</v>
      </c>
      <c r="C5982">
        <v>9470</v>
      </c>
    </row>
    <row r="5983" spans="1:3" x14ac:dyDescent="0.25">
      <c r="A5983">
        <v>33270139</v>
      </c>
      <c r="B5983" t="s">
        <v>8340</v>
      </c>
      <c r="C5983">
        <v>9470</v>
      </c>
    </row>
    <row r="5984" spans="1:3" x14ac:dyDescent="0.25">
      <c r="A5984">
        <v>33280010</v>
      </c>
      <c r="B5984" t="s">
        <v>8341</v>
      </c>
      <c r="C5984">
        <v>6730</v>
      </c>
    </row>
    <row r="5985" spans="1:3" x14ac:dyDescent="0.25">
      <c r="A5985">
        <v>33280011</v>
      </c>
      <c r="B5985" t="s">
        <v>8342</v>
      </c>
      <c r="C5985">
        <v>6730</v>
      </c>
    </row>
    <row r="5986" spans="1:3" x14ac:dyDescent="0.25">
      <c r="A5986">
        <v>33280012</v>
      </c>
      <c r="B5986" t="s">
        <v>8343</v>
      </c>
      <c r="C5986">
        <v>6730</v>
      </c>
    </row>
    <row r="5987" spans="1:3" x14ac:dyDescent="0.25">
      <c r="A5987">
        <v>33280013</v>
      </c>
      <c r="B5987" t="s">
        <v>8344</v>
      </c>
      <c r="C5987">
        <v>6730</v>
      </c>
    </row>
    <row r="5988" spans="1:3" x14ac:dyDescent="0.25">
      <c r="A5988">
        <v>33280014</v>
      </c>
      <c r="B5988" t="s">
        <v>8345</v>
      </c>
      <c r="C5988">
        <v>6730</v>
      </c>
    </row>
    <row r="5989" spans="1:3" x14ac:dyDescent="0.25">
      <c r="A5989">
        <v>33280015</v>
      </c>
      <c r="B5989" t="s">
        <v>8346</v>
      </c>
      <c r="C5989">
        <v>8210</v>
      </c>
    </row>
    <row r="5990" spans="1:3" x14ac:dyDescent="0.25">
      <c r="A5990">
        <v>33280016</v>
      </c>
      <c r="B5990" t="s">
        <v>8347</v>
      </c>
      <c r="C5990">
        <v>8210</v>
      </c>
    </row>
    <row r="5991" spans="1:3" x14ac:dyDescent="0.25">
      <c r="A5991">
        <v>33280017</v>
      </c>
      <c r="B5991" t="s">
        <v>8348</v>
      </c>
      <c r="C5991">
        <v>8600</v>
      </c>
    </row>
    <row r="5992" spans="1:3" x14ac:dyDescent="0.25">
      <c r="A5992">
        <v>33280018</v>
      </c>
      <c r="B5992" t="s">
        <v>8349</v>
      </c>
      <c r="C5992">
        <v>8600</v>
      </c>
    </row>
    <row r="5993" spans="1:3" x14ac:dyDescent="0.25">
      <c r="A5993">
        <v>33280019</v>
      </c>
      <c r="B5993" t="s">
        <v>8350</v>
      </c>
      <c r="C5993">
        <v>8600</v>
      </c>
    </row>
    <row r="5994" spans="1:3" x14ac:dyDescent="0.25">
      <c r="A5994">
        <v>33280020</v>
      </c>
      <c r="B5994" t="s">
        <v>8351</v>
      </c>
      <c r="C5994">
        <v>10470</v>
      </c>
    </row>
    <row r="5995" spans="1:3" x14ac:dyDescent="0.25">
      <c r="A5995">
        <v>33280021</v>
      </c>
      <c r="B5995" t="s">
        <v>8352</v>
      </c>
      <c r="C5995">
        <v>10470</v>
      </c>
    </row>
    <row r="5996" spans="1:3" x14ac:dyDescent="0.25">
      <c r="A5996">
        <v>33280022</v>
      </c>
      <c r="B5996" t="s">
        <v>8353</v>
      </c>
      <c r="C5996">
        <v>10470</v>
      </c>
    </row>
    <row r="5997" spans="1:3" x14ac:dyDescent="0.25">
      <c r="A5997">
        <v>33280023</v>
      </c>
      <c r="B5997" t="s">
        <v>8354</v>
      </c>
      <c r="C5997">
        <v>6870</v>
      </c>
    </row>
    <row r="5998" spans="1:3" x14ac:dyDescent="0.25">
      <c r="A5998">
        <v>33280024</v>
      </c>
      <c r="B5998" t="s">
        <v>8355</v>
      </c>
      <c r="C5998">
        <v>6870</v>
      </c>
    </row>
    <row r="5999" spans="1:3" x14ac:dyDescent="0.25">
      <c r="A5999">
        <v>33280025</v>
      </c>
      <c r="B5999" t="s">
        <v>8356</v>
      </c>
      <c r="C5999">
        <v>6870</v>
      </c>
    </row>
    <row r="6000" spans="1:3" x14ac:dyDescent="0.25">
      <c r="A6000">
        <v>33280026</v>
      </c>
      <c r="B6000" t="s">
        <v>8357</v>
      </c>
      <c r="C6000">
        <v>6870</v>
      </c>
    </row>
    <row r="6001" spans="1:3" x14ac:dyDescent="0.25">
      <c r="A6001">
        <v>33280027</v>
      </c>
      <c r="B6001" t="s">
        <v>8358</v>
      </c>
      <c r="C6001">
        <v>6870</v>
      </c>
    </row>
    <row r="6002" spans="1:3" x14ac:dyDescent="0.25">
      <c r="A6002">
        <v>33280028</v>
      </c>
      <c r="B6002" t="s">
        <v>8359</v>
      </c>
      <c r="C6002">
        <v>8370</v>
      </c>
    </row>
    <row r="6003" spans="1:3" x14ac:dyDescent="0.25">
      <c r="A6003">
        <v>33280029</v>
      </c>
      <c r="B6003" t="s">
        <v>8360</v>
      </c>
      <c r="C6003">
        <v>8370</v>
      </c>
    </row>
    <row r="6004" spans="1:3" x14ac:dyDescent="0.25">
      <c r="A6004">
        <v>33280030</v>
      </c>
      <c r="B6004" t="s">
        <v>8361</v>
      </c>
      <c r="C6004">
        <v>8790</v>
      </c>
    </row>
    <row r="6005" spans="1:3" x14ac:dyDescent="0.25">
      <c r="A6005">
        <v>33280031</v>
      </c>
      <c r="B6005" t="s">
        <v>8362</v>
      </c>
      <c r="C6005">
        <v>8790</v>
      </c>
    </row>
    <row r="6006" spans="1:3" x14ac:dyDescent="0.25">
      <c r="A6006">
        <v>33280032</v>
      </c>
      <c r="B6006" t="s">
        <v>8363</v>
      </c>
      <c r="C6006">
        <v>8790</v>
      </c>
    </row>
    <row r="6007" spans="1:3" x14ac:dyDescent="0.25">
      <c r="A6007">
        <v>33280033</v>
      </c>
      <c r="B6007" t="s">
        <v>8364</v>
      </c>
      <c r="C6007">
        <v>10700</v>
      </c>
    </row>
    <row r="6008" spans="1:3" x14ac:dyDescent="0.25">
      <c r="A6008">
        <v>33280034</v>
      </c>
      <c r="B6008" t="s">
        <v>8365</v>
      </c>
      <c r="C6008">
        <v>10700</v>
      </c>
    </row>
    <row r="6009" spans="1:3" x14ac:dyDescent="0.25">
      <c r="A6009">
        <v>33280035</v>
      </c>
      <c r="B6009" t="s">
        <v>8366</v>
      </c>
      <c r="C6009">
        <v>10700</v>
      </c>
    </row>
    <row r="6010" spans="1:3" x14ac:dyDescent="0.25">
      <c r="A6010">
        <v>33280036</v>
      </c>
      <c r="B6010" t="s">
        <v>8367</v>
      </c>
      <c r="C6010">
        <v>7000</v>
      </c>
    </row>
    <row r="6011" spans="1:3" x14ac:dyDescent="0.25">
      <c r="A6011">
        <v>33280037</v>
      </c>
      <c r="B6011" t="s">
        <v>8368</v>
      </c>
      <c r="C6011">
        <v>7000</v>
      </c>
    </row>
    <row r="6012" spans="1:3" x14ac:dyDescent="0.25">
      <c r="A6012">
        <v>33280038</v>
      </c>
      <c r="B6012" t="s">
        <v>8369</v>
      </c>
      <c r="C6012">
        <v>7000</v>
      </c>
    </row>
    <row r="6013" spans="1:3" x14ac:dyDescent="0.25">
      <c r="A6013">
        <v>33280039</v>
      </c>
      <c r="B6013" t="s">
        <v>8370</v>
      </c>
      <c r="C6013">
        <v>7000</v>
      </c>
    </row>
    <row r="6014" spans="1:3" x14ac:dyDescent="0.25">
      <c r="A6014">
        <v>33280040</v>
      </c>
      <c r="B6014" t="s">
        <v>8371</v>
      </c>
      <c r="C6014">
        <v>7000</v>
      </c>
    </row>
    <row r="6015" spans="1:3" x14ac:dyDescent="0.25">
      <c r="A6015">
        <v>33280041</v>
      </c>
      <c r="B6015" t="s">
        <v>8372</v>
      </c>
      <c r="C6015">
        <v>8530</v>
      </c>
    </row>
    <row r="6016" spans="1:3" x14ac:dyDescent="0.25">
      <c r="A6016">
        <v>33280042</v>
      </c>
      <c r="B6016" t="s">
        <v>8373</v>
      </c>
      <c r="C6016">
        <v>8530</v>
      </c>
    </row>
    <row r="6017" spans="1:3" x14ac:dyDescent="0.25">
      <c r="A6017">
        <v>33280043</v>
      </c>
      <c r="B6017" t="s">
        <v>8374</v>
      </c>
      <c r="C6017">
        <v>8960</v>
      </c>
    </row>
    <row r="6018" spans="1:3" x14ac:dyDescent="0.25">
      <c r="A6018">
        <v>33280044</v>
      </c>
      <c r="B6018" t="s">
        <v>8375</v>
      </c>
      <c r="C6018">
        <v>8960</v>
      </c>
    </row>
    <row r="6019" spans="1:3" x14ac:dyDescent="0.25">
      <c r="A6019">
        <v>33280045</v>
      </c>
      <c r="B6019" t="s">
        <v>8376</v>
      </c>
      <c r="C6019">
        <v>8960</v>
      </c>
    </row>
    <row r="6020" spans="1:3" x14ac:dyDescent="0.25">
      <c r="A6020">
        <v>33280046</v>
      </c>
      <c r="B6020" t="s">
        <v>8377</v>
      </c>
      <c r="C6020">
        <v>10930</v>
      </c>
    </row>
    <row r="6021" spans="1:3" x14ac:dyDescent="0.25">
      <c r="A6021">
        <v>33280047</v>
      </c>
      <c r="B6021" t="s">
        <v>8378</v>
      </c>
      <c r="C6021">
        <v>10930</v>
      </c>
    </row>
    <row r="6022" spans="1:3" x14ac:dyDescent="0.25">
      <c r="A6022">
        <v>33280048</v>
      </c>
      <c r="B6022" t="s">
        <v>8379</v>
      </c>
      <c r="C6022">
        <v>10930</v>
      </c>
    </row>
    <row r="6023" spans="1:3" x14ac:dyDescent="0.25">
      <c r="A6023">
        <v>33280049</v>
      </c>
      <c r="B6023" t="s">
        <v>8380</v>
      </c>
      <c r="C6023">
        <v>7150</v>
      </c>
    </row>
    <row r="6024" spans="1:3" x14ac:dyDescent="0.25">
      <c r="A6024">
        <v>33280050</v>
      </c>
      <c r="B6024" t="s">
        <v>8381</v>
      </c>
      <c r="C6024">
        <v>7150</v>
      </c>
    </row>
    <row r="6025" spans="1:3" x14ac:dyDescent="0.25">
      <c r="A6025">
        <v>33280051</v>
      </c>
      <c r="B6025" t="s">
        <v>8382</v>
      </c>
      <c r="C6025">
        <v>7150</v>
      </c>
    </row>
    <row r="6026" spans="1:3" x14ac:dyDescent="0.25">
      <c r="A6026">
        <v>33280052</v>
      </c>
      <c r="B6026" t="s">
        <v>8383</v>
      </c>
      <c r="C6026">
        <v>7150</v>
      </c>
    </row>
    <row r="6027" spans="1:3" x14ac:dyDescent="0.25">
      <c r="A6027">
        <v>33280053</v>
      </c>
      <c r="B6027" t="s">
        <v>8384</v>
      </c>
      <c r="C6027">
        <v>7150</v>
      </c>
    </row>
    <row r="6028" spans="1:3" x14ac:dyDescent="0.25">
      <c r="A6028">
        <v>33280054</v>
      </c>
      <c r="B6028" t="s">
        <v>8385</v>
      </c>
      <c r="C6028">
        <v>8700</v>
      </c>
    </row>
    <row r="6029" spans="1:3" x14ac:dyDescent="0.25">
      <c r="A6029">
        <v>33280055</v>
      </c>
      <c r="B6029" t="s">
        <v>8386</v>
      </c>
      <c r="C6029">
        <v>8700</v>
      </c>
    </row>
    <row r="6030" spans="1:3" x14ac:dyDescent="0.25">
      <c r="A6030">
        <v>33280056</v>
      </c>
      <c r="B6030" t="s">
        <v>8387</v>
      </c>
      <c r="C6030">
        <v>9150</v>
      </c>
    </row>
    <row r="6031" spans="1:3" x14ac:dyDescent="0.25">
      <c r="A6031">
        <v>33280057</v>
      </c>
      <c r="B6031" t="s">
        <v>8388</v>
      </c>
      <c r="C6031">
        <v>9150</v>
      </c>
    </row>
    <row r="6032" spans="1:3" x14ac:dyDescent="0.25">
      <c r="A6032">
        <v>33280058</v>
      </c>
      <c r="B6032" t="s">
        <v>8389</v>
      </c>
      <c r="C6032">
        <v>9150</v>
      </c>
    </row>
    <row r="6033" spans="1:3" x14ac:dyDescent="0.25">
      <c r="A6033">
        <v>33280059</v>
      </c>
      <c r="B6033" t="s">
        <v>8390</v>
      </c>
      <c r="C6033">
        <v>11150</v>
      </c>
    </row>
    <row r="6034" spans="1:3" x14ac:dyDescent="0.25">
      <c r="A6034">
        <v>33280060</v>
      </c>
      <c r="B6034" t="s">
        <v>8391</v>
      </c>
      <c r="C6034">
        <v>11150</v>
      </c>
    </row>
    <row r="6035" spans="1:3" x14ac:dyDescent="0.25">
      <c r="A6035">
        <v>33280061</v>
      </c>
      <c r="B6035" t="s">
        <v>8392</v>
      </c>
      <c r="C6035">
        <v>11150</v>
      </c>
    </row>
    <row r="6036" spans="1:3" x14ac:dyDescent="0.25">
      <c r="A6036">
        <v>33280062</v>
      </c>
      <c r="B6036" t="s">
        <v>8393</v>
      </c>
      <c r="C6036">
        <v>7280</v>
      </c>
    </row>
    <row r="6037" spans="1:3" x14ac:dyDescent="0.25">
      <c r="A6037">
        <v>33280063</v>
      </c>
      <c r="B6037" t="s">
        <v>8394</v>
      </c>
      <c r="C6037">
        <v>7280</v>
      </c>
    </row>
    <row r="6038" spans="1:3" x14ac:dyDescent="0.25">
      <c r="A6038">
        <v>33280064</v>
      </c>
      <c r="B6038" t="s">
        <v>8395</v>
      </c>
      <c r="C6038">
        <v>7280</v>
      </c>
    </row>
    <row r="6039" spans="1:3" x14ac:dyDescent="0.25">
      <c r="A6039">
        <v>33280065</v>
      </c>
      <c r="B6039" t="s">
        <v>8396</v>
      </c>
      <c r="C6039">
        <v>7280</v>
      </c>
    </row>
    <row r="6040" spans="1:3" x14ac:dyDescent="0.25">
      <c r="A6040">
        <v>33280066</v>
      </c>
      <c r="B6040" t="s">
        <v>8397</v>
      </c>
      <c r="C6040">
        <v>7280</v>
      </c>
    </row>
    <row r="6041" spans="1:3" x14ac:dyDescent="0.25">
      <c r="A6041">
        <v>33280067</v>
      </c>
      <c r="B6041" t="s">
        <v>8398</v>
      </c>
      <c r="C6041">
        <v>8860</v>
      </c>
    </row>
    <row r="6042" spans="1:3" x14ac:dyDescent="0.25">
      <c r="A6042">
        <v>33280068</v>
      </c>
      <c r="B6042" t="s">
        <v>8399</v>
      </c>
      <c r="C6042">
        <v>8860</v>
      </c>
    </row>
    <row r="6043" spans="1:3" x14ac:dyDescent="0.25">
      <c r="A6043">
        <v>33280069</v>
      </c>
      <c r="B6043" t="s">
        <v>8400</v>
      </c>
      <c r="C6043">
        <v>9340</v>
      </c>
    </row>
    <row r="6044" spans="1:3" x14ac:dyDescent="0.25">
      <c r="A6044">
        <v>33280070</v>
      </c>
      <c r="B6044" t="s">
        <v>8401</v>
      </c>
      <c r="C6044">
        <v>9340</v>
      </c>
    </row>
    <row r="6045" spans="1:3" x14ac:dyDescent="0.25">
      <c r="A6045">
        <v>33280071</v>
      </c>
      <c r="B6045" t="s">
        <v>8402</v>
      </c>
      <c r="C6045">
        <v>9340</v>
      </c>
    </row>
    <row r="6046" spans="1:3" x14ac:dyDescent="0.25">
      <c r="A6046">
        <v>33280072</v>
      </c>
      <c r="B6046" t="s">
        <v>8403</v>
      </c>
      <c r="C6046">
        <v>11380</v>
      </c>
    </row>
    <row r="6047" spans="1:3" x14ac:dyDescent="0.25">
      <c r="A6047">
        <v>33280073</v>
      </c>
      <c r="B6047" t="s">
        <v>8404</v>
      </c>
      <c r="C6047">
        <v>11380</v>
      </c>
    </row>
    <row r="6048" spans="1:3" x14ac:dyDescent="0.25">
      <c r="A6048">
        <v>33280074</v>
      </c>
      <c r="B6048" t="s">
        <v>8405</v>
      </c>
      <c r="C6048">
        <v>11380</v>
      </c>
    </row>
    <row r="6049" spans="1:3" x14ac:dyDescent="0.25">
      <c r="A6049">
        <v>33280075</v>
      </c>
      <c r="B6049" t="s">
        <v>8406</v>
      </c>
      <c r="C6049">
        <v>7420</v>
      </c>
    </row>
    <row r="6050" spans="1:3" x14ac:dyDescent="0.25">
      <c r="A6050">
        <v>33280076</v>
      </c>
      <c r="B6050" t="s">
        <v>8407</v>
      </c>
      <c r="C6050">
        <v>7420</v>
      </c>
    </row>
    <row r="6051" spans="1:3" x14ac:dyDescent="0.25">
      <c r="A6051">
        <v>33280077</v>
      </c>
      <c r="B6051" t="s">
        <v>8408</v>
      </c>
      <c r="C6051">
        <v>7420</v>
      </c>
    </row>
    <row r="6052" spans="1:3" x14ac:dyDescent="0.25">
      <c r="A6052">
        <v>33280078</v>
      </c>
      <c r="B6052" t="s">
        <v>8409</v>
      </c>
      <c r="C6052">
        <v>7420</v>
      </c>
    </row>
    <row r="6053" spans="1:3" x14ac:dyDescent="0.25">
      <c r="A6053">
        <v>33280079</v>
      </c>
      <c r="B6053" t="s">
        <v>8410</v>
      </c>
      <c r="C6053">
        <v>7420</v>
      </c>
    </row>
    <row r="6054" spans="1:3" x14ac:dyDescent="0.25">
      <c r="A6054">
        <v>33280080</v>
      </c>
      <c r="B6054" t="s">
        <v>8411</v>
      </c>
      <c r="C6054">
        <v>9020</v>
      </c>
    </row>
    <row r="6055" spans="1:3" x14ac:dyDescent="0.25">
      <c r="A6055">
        <v>33280081</v>
      </c>
      <c r="B6055" t="s">
        <v>8412</v>
      </c>
      <c r="C6055">
        <v>9020</v>
      </c>
    </row>
    <row r="6056" spans="1:3" x14ac:dyDescent="0.25">
      <c r="A6056">
        <v>33280082</v>
      </c>
      <c r="B6056" t="s">
        <v>8413</v>
      </c>
      <c r="C6056">
        <v>9510</v>
      </c>
    </row>
    <row r="6057" spans="1:3" x14ac:dyDescent="0.25">
      <c r="A6057">
        <v>33280083</v>
      </c>
      <c r="B6057" t="s">
        <v>8414</v>
      </c>
      <c r="C6057">
        <v>9510</v>
      </c>
    </row>
    <row r="6058" spans="1:3" x14ac:dyDescent="0.25">
      <c r="A6058">
        <v>33280084</v>
      </c>
      <c r="B6058" t="s">
        <v>8415</v>
      </c>
      <c r="C6058">
        <v>9510</v>
      </c>
    </row>
    <row r="6059" spans="1:3" x14ac:dyDescent="0.25">
      <c r="A6059">
        <v>33280085</v>
      </c>
      <c r="B6059" t="s">
        <v>8416</v>
      </c>
      <c r="C6059">
        <v>11610</v>
      </c>
    </row>
    <row r="6060" spans="1:3" x14ac:dyDescent="0.25">
      <c r="A6060">
        <v>33280086</v>
      </c>
      <c r="B6060" t="s">
        <v>8417</v>
      </c>
      <c r="C6060">
        <v>11610</v>
      </c>
    </row>
    <row r="6061" spans="1:3" x14ac:dyDescent="0.25">
      <c r="A6061">
        <v>33280087</v>
      </c>
      <c r="B6061" t="s">
        <v>8418</v>
      </c>
      <c r="C6061">
        <v>11610</v>
      </c>
    </row>
    <row r="6062" spans="1:3" x14ac:dyDescent="0.25">
      <c r="A6062">
        <v>33280088</v>
      </c>
      <c r="B6062" t="s">
        <v>8419</v>
      </c>
      <c r="C6062">
        <v>7550</v>
      </c>
    </row>
    <row r="6063" spans="1:3" x14ac:dyDescent="0.25">
      <c r="A6063">
        <v>33280089</v>
      </c>
      <c r="B6063" t="s">
        <v>8420</v>
      </c>
      <c r="C6063">
        <v>7550</v>
      </c>
    </row>
    <row r="6064" spans="1:3" x14ac:dyDescent="0.25">
      <c r="A6064">
        <v>33280090</v>
      </c>
      <c r="B6064" t="s">
        <v>8421</v>
      </c>
      <c r="C6064">
        <v>7550</v>
      </c>
    </row>
    <row r="6065" spans="1:3" x14ac:dyDescent="0.25">
      <c r="A6065">
        <v>33280091</v>
      </c>
      <c r="B6065" t="s">
        <v>8422</v>
      </c>
      <c r="C6065">
        <v>7550</v>
      </c>
    </row>
    <row r="6066" spans="1:3" x14ac:dyDescent="0.25">
      <c r="A6066">
        <v>33280092</v>
      </c>
      <c r="B6066" t="s">
        <v>8423</v>
      </c>
      <c r="C6066">
        <v>7550</v>
      </c>
    </row>
    <row r="6067" spans="1:3" x14ac:dyDescent="0.25">
      <c r="A6067">
        <v>33280093</v>
      </c>
      <c r="B6067" t="s">
        <v>8424</v>
      </c>
      <c r="C6067">
        <v>9190</v>
      </c>
    </row>
    <row r="6068" spans="1:3" x14ac:dyDescent="0.25">
      <c r="A6068">
        <v>33280094</v>
      </c>
      <c r="B6068" t="s">
        <v>8425</v>
      </c>
      <c r="C6068">
        <v>9190</v>
      </c>
    </row>
    <row r="6069" spans="1:3" x14ac:dyDescent="0.25">
      <c r="A6069">
        <v>33280095</v>
      </c>
      <c r="B6069" t="s">
        <v>8426</v>
      </c>
      <c r="C6069">
        <v>9700</v>
      </c>
    </row>
    <row r="6070" spans="1:3" x14ac:dyDescent="0.25">
      <c r="A6070">
        <v>33280096</v>
      </c>
      <c r="B6070" t="s">
        <v>8427</v>
      </c>
      <c r="C6070">
        <v>9700</v>
      </c>
    </row>
    <row r="6071" spans="1:3" x14ac:dyDescent="0.25">
      <c r="A6071">
        <v>33280097</v>
      </c>
      <c r="B6071" t="s">
        <v>8428</v>
      </c>
      <c r="C6071">
        <v>9700</v>
      </c>
    </row>
    <row r="6072" spans="1:3" x14ac:dyDescent="0.25">
      <c r="A6072">
        <v>33280098</v>
      </c>
      <c r="B6072" t="s">
        <v>8429</v>
      </c>
      <c r="C6072">
        <v>11850</v>
      </c>
    </row>
    <row r="6073" spans="1:3" x14ac:dyDescent="0.25">
      <c r="A6073">
        <v>33280099</v>
      </c>
      <c r="B6073" t="s">
        <v>8430</v>
      </c>
      <c r="C6073">
        <v>11850</v>
      </c>
    </row>
    <row r="6074" spans="1:3" x14ac:dyDescent="0.25">
      <c r="A6074">
        <v>33280100</v>
      </c>
      <c r="B6074" t="s">
        <v>8431</v>
      </c>
      <c r="C6074">
        <v>11850</v>
      </c>
    </row>
    <row r="6075" spans="1:3" x14ac:dyDescent="0.25">
      <c r="A6075">
        <v>33280101</v>
      </c>
      <c r="B6075" t="s">
        <v>8432</v>
      </c>
      <c r="C6075">
        <v>7770</v>
      </c>
    </row>
    <row r="6076" spans="1:3" x14ac:dyDescent="0.25">
      <c r="A6076">
        <v>33280102</v>
      </c>
      <c r="B6076" t="s">
        <v>8433</v>
      </c>
      <c r="C6076">
        <v>7770</v>
      </c>
    </row>
    <row r="6077" spans="1:3" x14ac:dyDescent="0.25">
      <c r="A6077">
        <v>33280103</v>
      </c>
      <c r="B6077" t="s">
        <v>8434</v>
      </c>
      <c r="C6077">
        <v>7770</v>
      </c>
    </row>
    <row r="6078" spans="1:3" x14ac:dyDescent="0.25">
      <c r="A6078">
        <v>33280104</v>
      </c>
      <c r="B6078" t="s">
        <v>8435</v>
      </c>
      <c r="C6078">
        <v>7770</v>
      </c>
    </row>
    <row r="6079" spans="1:3" x14ac:dyDescent="0.25">
      <c r="A6079">
        <v>33280105</v>
      </c>
      <c r="B6079" t="s">
        <v>8436</v>
      </c>
      <c r="C6079">
        <v>7770</v>
      </c>
    </row>
    <row r="6080" spans="1:3" x14ac:dyDescent="0.25">
      <c r="A6080">
        <v>33280106</v>
      </c>
      <c r="B6080" t="s">
        <v>8437</v>
      </c>
      <c r="C6080">
        <v>9450</v>
      </c>
    </row>
    <row r="6081" spans="1:3" x14ac:dyDescent="0.25">
      <c r="A6081">
        <v>33280107</v>
      </c>
      <c r="B6081" t="s">
        <v>8438</v>
      </c>
      <c r="C6081">
        <v>9450</v>
      </c>
    </row>
    <row r="6082" spans="1:3" x14ac:dyDescent="0.25">
      <c r="A6082">
        <v>33280108</v>
      </c>
      <c r="B6082" t="s">
        <v>8439</v>
      </c>
      <c r="C6082">
        <v>9990</v>
      </c>
    </row>
    <row r="6083" spans="1:3" x14ac:dyDescent="0.25">
      <c r="A6083">
        <v>33280109</v>
      </c>
      <c r="B6083" t="s">
        <v>8440</v>
      </c>
      <c r="C6083">
        <v>9990</v>
      </c>
    </row>
    <row r="6084" spans="1:3" x14ac:dyDescent="0.25">
      <c r="A6084">
        <v>33280110</v>
      </c>
      <c r="B6084" t="s">
        <v>8441</v>
      </c>
      <c r="C6084">
        <v>9990</v>
      </c>
    </row>
    <row r="6085" spans="1:3" x14ac:dyDescent="0.25">
      <c r="A6085">
        <v>33280111</v>
      </c>
      <c r="B6085" t="s">
        <v>8442</v>
      </c>
      <c r="C6085">
        <v>12220</v>
      </c>
    </row>
    <row r="6086" spans="1:3" x14ac:dyDescent="0.25">
      <c r="A6086">
        <v>33280112</v>
      </c>
      <c r="B6086" t="s">
        <v>8443</v>
      </c>
      <c r="C6086">
        <v>12220</v>
      </c>
    </row>
    <row r="6087" spans="1:3" x14ac:dyDescent="0.25">
      <c r="A6087">
        <v>33280113</v>
      </c>
      <c r="B6087" t="s">
        <v>8444</v>
      </c>
      <c r="C6087">
        <v>12220</v>
      </c>
    </row>
    <row r="6088" spans="1:3" x14ac:dyDescent="0.25">
      <c r="A6088">
        <v>33280114</v>
      </c>
      <c r="B6088" t="s">
        <v>8445</v>
      </c>
      <c r="C6088">
        <v>7900</v>
      </c>
    </row>
    <row r="6089" spans="1:3" x14ac:dyDescent="0.25">
      <c r="A6089">
        <v>33280115</v>
      </c>
      <c r="B6089" t="s">
        <v>8446</v>
      </c>
      <c r="C6089">
        <v>7900</v>
      </c>
    </row>
    <row r="6090" spans="1:3" x14ac:dyDescent="0.25">
      <c r="A6090">
        <v>33280116</v>
      </c>
      <c r="B6090" t="s">
        <v>8447</v>
      </c>
      <c r="C6090">
        <v>7900</v>
      </c>
    </row>
    <row r="6091" spans="1:3" x14ac:dyDescent="0.25">
      <c r="A6091">
        <v>33280117</v>
      </c>
      <c r="B6091" t="s">
        <v>8448</v>
      </c>
      <c r="C6091">
        <v>7900</v>
      </c>
    </row>
    <row r="6092" spans="1:3" x14ac:dyDescent="0.25">
      <c r="A6092">
        <v>33280118</v>
      </c>
      <c r="B6092" t="s">
        <v>8449</v>
      </c>
      <c r="C6092">
        <v>7900</v>
      </c>
    </row>
    <row r="6093" spans="1:3" x14ac:dyDescent="0.25">
      <c r="A6093">
        <v>33280119</v>
      </c>
      <c r="B6093" t="s">
        <v>8450</v>
      </c>
      <c r="C6093">
        <v>9630</v>
      </c>
    </row>
    <row r="6094" spans="1:3" x14ac:dyDescent="0.25">
      <c r="A6094">
        <v>33280120</v>
      </c>
      <c r="B6094" t="s">
        <v>8451</v>
      </c>
      <c r="C6094">
        <v>9630</v>
      </c>
    </row>
    <row r="6095" spans="1:3" x14ac:dyDescent="0.25">
      <c r="A6095">
        <v>33280121</v>
      </c>
      <c r="B6095" t="s">
        <v>8452</v>
      </c>
      <c r="C6095">
        <v>10180</v>
      </c>
    </row>
    <row r="6096" spans="1:3" x14ac:dyDescent="0.25">
      <c r="A6096">
        <v>33280122</v>
      </c>
      <c r="B6096" t="s">
        <v>8453</v>
      </c>
      <c r="C6096">
        <v>10180</v>
      </c>
    </row>
    <row r="6097" spans="1:3" x14ac:dyDescent="0.25">
      <c r="A6097">
        <v>33280123</v>
      </c>
      <c r="B6097" t="s">
        <v>8454</v>
      </c>
      <c r="C6097">
        <v>10180</v>
      </c>
    </row>
    <row r="6098" spans="1:3" x14ac:dyDescent="0.25">
      <c r="A6098">
        <v>33280124</v>
      </c>
      <c r="B6098" t="s">
        <v>8455</v>
      </c>
      <c r="C6098">
        <v>12460</v>
      </c>
    </row>
    <row r="6099" spans="1:3" x14ac:dyDescent="0.25">
      <c r="A6099">
        <v>33280125</v>
      </c>
      <c r="B6099" t="s">
        <v>8456</v>
      </c>
      <c r="C6099">
        <v>12460</v>
      </c>
    </row>
    <row r="6100" spans="1:3" x14ac:dyDescent="0.25">
      <c r="A6100">
        <v>33280126</v>
      </c>
      <c r="B6100" t="s">
        <v>8457</v>
      </c>
      <c r="C6100">
        <v>12460</v>
      </c>
    </row>
    <row r="6101" spans="1:3" x14ac:dyDescent="0.25">
      <c r="A6101">
        <v>33511000</v>
      </c>
      <c r="B6101" t="s">
        <v>8458</v>
      </c>
      <c r="C6101">
        <v>2550.17</v>
      </c>
    </row>
    <row r="6102" spans="1:3" x14ac:dyDescent="0.25">
      <c r="A6102">
        <v>33512000</v>
      </c>
      <c r="B6102" t="s">
        <v>4506</v>
      </c>
      <c r="C6102">
        <v>0</v>
      </c>
    </row>
    <row r="6103" spans="1:3" x14ac:dyDescent="0.25">
      <c r="A6103">
        <v>33513000</v>
      </c>
      <c r="B6103" t="s">
        <v>4507</v>
      </c>
      <c r="C6103">
        <v>0</v>
      </c>
    </row>
    <row r="6104" spans="1:3" x14ac:dyDescent="0.25">
      <c r="A6104">
        <v>33514000</v>
      </c>
      <c r="B6104" t="s">
        <v>4508</v>
      </c>
      <c r="C6104">
        <v>0</v>
      </c>
    </row>
    <row r="6105" spans="1:3" x14ac:dyDescent="0.25">
      <c r="A6105">
        <v>33514001</v>
      </c>
      <c r="B6105" t="s">
        <v>8459</v>
      </c>
      <c r="C6105">
        <v>2636.67</v>
      </c>
    </row>
    <row r="6106" spans="1:3" x14ac:dyDescent="0.25">
      <c r="A6106">
        <v>33515000</v>
      </c>
      <c r="B6106" t="s">
        <v>4509</v>
      </c>
      <c r="C6106">
        <v>0</v>
      </c>
    </row>
    <row r="6107" spans="1:3" x14ac:dyDescent="0.25">
      <c r="A6107">
        <v>33521000</v>
      </c>
      <c r="B6107" t="s">
        <v>4510</v>
      </c>
      <c r="C6107">
        <v>0</v>
      </c>
    </row>
    <row r="6108" spans="1:3" x14ac:dyDescent="0.25">
      <c r="A6108">
        <v>33522000</v>
      </c>
      <c r="B6108" t="s">
        <v>4511</v>
      </c>
      <c r="C6108">
        <v>0</v>
      </c>
    </row>
    <row r="6109" spans="1:3" x14ac:dyDescent="0.25">
      <c r="A6109">
        <v>33523000</v>
      </c>
      <c r="B6109" t="s">
        <v>4512</v>
      </c>
      <c r="C6109">
        <v>0</v>
      </c>
    </row>
    <row r="6110" spans="1:3" x14ac:dyDescent="0.25">
      <c r="A6110">
        <v>33524000</v>
      </c>
      <c r="B6110" t="s">
        <v>4513</v>
      </c>
      <c r="C6110">
        <v>0</v>
      </c>
    </row>
    <row r="6111" spans="1:3" x14ac:dyDescent="0.25">
      <c r="A6111">
        <v>33525000</v>
      </c>
      <c r="B6111" t="s">
        <v>4514</v>
      </c>
      <c r="C6111">
        <v>0</v>
      </c>
    </row>
    <row r="6112" spans="1:3" x14ac:dyDescent="0.25">
      <c r="A6112">
        <v>33528090</v>
      </c>
      <c r="B6112" t="s">
        <v>4515</v>
      </c>
      <c r="C6112">
        <v>0</v>
      </c>
    </row>
    <row r="6113" spans="1:3" x14ac:dyDescent="0.25">
      <c r="A6113">
        <v>33528095</v>
      </c>
      <c r="B6113" t="s">
        <v>4516</v>
      </c>
      <c r="C6113">
        <v>0</v>
      </c>
    </row>
    <row r="6114" spans="1:3" x14ac:dyDescent="0.25">
      <c r="A6114">
        <v>33528099</v>
      </c>
      <c r="B6114" t="s">
        <v>4517</v>
      </c>
      <c r="C6114">
        <v>57.5</v>
      </c>
    </row>
    <row r="6115" spans="1:3" x14ac:dyDescent="0.25">
      <c r="A6115">
        <v>34000462</v>
      </c>
      <c r="B6115" t="s">
        <v>4518</v>
      </c>
      <c r="C6115">
        <v>90</v>
      </c>
    </row>
    <row r="6116" spans="1:3" x14ac:dyDescent="0.25">
      <c r="A6116">
        <v>34000463</v>
      </c>
      <c r="B6116" t="s">
        <v>4519</v>
      </c>
      <c r="C6116">
        <v>273.25</v>
      </c>
    </row>
    <row r="6117" spans="1:3" x14ac:dyDescent="0.25">
      <c r="A6117">
        <v>34000464</v>
      </c>
      <c r="B6117" t="s">
        <v>4520</v>
      </c>
      <c r="C6117">
        <v>15.6</v>
      </c>
    </row>
    <row r="6118" spans="1:3" x14ac:dyDescent="0.25">
      <c r="A6118">
        <v>34000465</v>
      </c>
      <c r="B6118" t="s">
        <v>4521</v>
      </c>
      <c r="C6118">
        <v>9.92</v>
      </c>
    </row>
    <row r="6119" spans="1:3" x14ac:dyDescent="0.25">
      <c r="A6119">
        <v>34000466</v>
      </c>
      <c r="B6119" t="s">
        <v>4522</v>
      </c>
      <c r="C6119">
        <v>9.08</v>
      </c>
    </row>
    <row r="6120" spans="1:3" x14ac:dyDescent="0.25">
      <c r="A6120">
        <v>34000467</v>
      </c>
      <c r="B6120" t="s">
        <v>4523</v>
      </c>
      <c r="C6120">
        <v>10.3</v>
      </c>
    </row>
    <row r="6121" spans="1:3" x14ac:dyDescent="0.25">
      <c r="A6121">
        <v>34000468</v>
      </c>
      <c r="B6121" t="s">
        <v>4524</v>
      </c>
      <c r="C6121">
        <v>4.08</v>
      </c>
    </row>
    <row r="6122" spans="1:3" x14ac:dyDescent="0.25">
      <c r="A6122">
        <v>34000469</v>
      </c>
      <c r="B6122" t="s">
        <v>4525</v>
      </c>
      <c r="C6122">
        <v>1.58</v>
      </c>
    </row>
    <row r="6123" spans="1:3" x14ac:dyDescent="0.25">
      <c r="A6123">
        <v>34000470</v>
      </c>
      <c r="B6123" t="s">
        <v>4526</v>
      </c>
      <c r="C6123">
        <v>0</v>
      </c>
    </row>
    <row r="6124" spans="1:3" x14ac:dyDescent="0.25">
      <c r="A6124">
        <v>34000800</v>
      </c>
      <c r="B6124" t="s">
        <v>4527</v>
      </c>
      <c r="C6124">
        <v>82.5</v>
      </c>
    </row>
    <row r="6125" spans="1:3" x14ac:dyDescent="0.25">
      <c r="A6125">
        <v>34000801</v>
      </c>
      <c r="B6125" t="s">
        <v>4528</v>
      </c>
      <c r="C6125">
        <v>99.17</v>
      </c>
    </row>
    <row r="6126" spans="1:3" x14ac:dyDescent="0.25">
      <c r="A6126">
        <v>34000802</v>
      </c>
      <c r="B6126" t="s">
        <v>4529</v>
      </c>
      <c r="C6126">
        <v>123.33</v>
      </c>
    </row>
    <row r="6127" spans="1:3" x14ac:dyDescent="0.25">
      <c r="A6127">
        <v>34000803</v>
      </c>
      <c r="B6127" t="s">
        <v>4530</v>
      </c>
      <c r="C6127">
        <v>132.5</v>
      </c>
    </row>
    <row r="6128" spans="1:3" x14ac:dyDescent="0.25">
      <c r="A6128">
        <v>34000804</v>
      </c>
      <c r="B6128" t="s">
        <v>4531</v>
      </c>
      <c r="C6128">
        <v>165.83</v>
      </c>
    </row>
    <row r="6129" spans="1:3" x14ac:dyDescent="0.25">
      <c r="A6129">
        <v>34000805</v>
      </c>
      <c r="B6129" t="s">
        <v>4532</v>
      </c>
      <c r="C6129">
        <v>199.17</v>
      </c>
    </row>
    <row r="6130" spans="1:3" x14ac:dyDescent="0.25">
      <c r="A6130">
        <v>34000806</v>
      </c>
      <c r="B6130" t="s">
        <v>4533</v>
      </c>
      <c r="C6130">
        <v>232.5</v>
      </c>
    </row>
    <row r="6131" spans="1:3" x14ac:dyDescent="0.25">
      <c r="A6131">
        <v>34000807</v>
      </c>
      <c r="B6131" t="s">
        <v>4534</v>
      </c>
      <c r="C6131">
        <v>282.5</v>
      </c>
    </row>
    <row r="6132" spans="1:3" x14ac:dyDescent="0.25">
      <c r="A6132">
        <v>34000808</v>
      </c>
      <c r="B6132" t="s">
        <v>4535</v>
      </c>
      <c r="C6132">
        <v>324.17</v>
      </c>
    </row>
    <row r="6133" spans="1:3" x14ac:dyDescent="0.25">
      <c r="A6133">
        <v>34000809</v>
      </c>
      <c r="B6133" t="s">
        <v>4536</v>
      </c>
      <c r="C6133">
        <v>374.17</v>
      </c>
    </row>
    <row r="6134" spans="1:3" x14ac:dyDescent="0.25">
      <c r="A6134">
        <v>34000810</v>
      </c>
      <c r="B6134" t="s">
        <v>4537</v>
      </c>
      <c r="C6134">
        <v>361</v>
      </c>
    </row>
    <row r="6135" spans="1:3" x14ac:dyDescent="0.25">
      <c r="A6135">
        <v>34000811</v>
      </c>
      <c r="B6135" t="s">
        <v>4538</v>
      </c>
      <c r="C6135">
        <v>398.72</v>
      </c>
    </row>
    <row r="6136" spans="1:3" x14ac:dyDescent="0.25">
      <c r="A6136">
        <v>34000812</v>
      </c>
      <c r="B6136" t="s">
        <v>4539</v>
      </c>
      <c r="C6136">
        <v>504.63</v>
      </c>
    </row>
    <row r="6137" spans="1:3" x14ac:dyDescent="0.25">
      <c r="A6137">
        <v>34000813</v>
      </c>
      <c r="B6137" t="s">
        <v>4540</v>
      </c>
      <c r="C6137">
        <v>623</v>
      </c>
    </row>
    <row r="6138" spans="1:3" x14ac:dyDescent="0.25">
      <c r="A6138">
        <v>34000814</v>
      </c>
      <c r="B6138" t="s">
        <v>4541</v>
      </c>
      <c r="C6138">
        <v>107.5</v>
      </c>
    </row>
    <row r="6139" spans="1:3" x14ac:dyDescent="0.25">
      <c r="A6139">
        <v>34000815</v>
      </c>
      <c r="B6139" t="s">
        <v>4542</v>
      </c>
      <c r="C6139">
        <v>132.5</v>
      </c>
    </row>
    <row r="6140" spans="1:3" x14ac:dyDescent="0.25">
      <c r="A6140">
        <v>34000816</v>
      </c>
      <c r="B6140" t="s">
        <v>4543</v>
      </c>
      <c r="C6140">
        <v>140.83000000000001</v>
      </c>
    </row>
    <row r="6141" spans="1:3" x14ac:dyDescent="0.25">
      <c r="A6141">
        <v>34000817</v>
      </c>
      <c r="B6141" t="s">
        <v>4544</v>
      </c>
      <c r="C6141">
        <v>165.83</v>
      </c>
    </row>
    <row r="6142" spans="1:3" x14ac:dyDescent="0.25">
      <c r="A6142">
        <v>34000818</v>
      </c>
      <c r="B6142" t="s">
        <v>4545</v>
      </c>
      <c r="C6142">
        <v>215.83</v>
      </c>
    </row>
    <row r="6143" spans="1:3" x14ac:dyDescent="0.25">
      <c r="A6143">
        <v>34000819</v>
      </c>
      <c r="B6143" t="s">
        <v>4546</v>
      </c>
      <c r="C6143">
        <v>265.83</v>
      </c>
    </row>
    <row r="6144" spans="1:3" x14ac:dyDescent="0.25">
      <c r="A6144">
        <v>34000820</v>
      </c>
      <c r="B6144" t="s">
        <v>4547</v>
      </c>
      <c r="C6144">
        <v>307.5</v>
      </c>
    </row>
    <row r="6145" spans="1:3" x14ac:dyDescent="0.25">
      <c r="A6145">
        <v>34000821</v>
      </c>
      <c r="B6145" t="s">
        <v>4548</v>
      </c>
      <c r="C6145">
        <v>332.5</v>
      </c>
    </row>
    <row r="6146" spans="1:3" x14ac:dyDescent="0.25">
      <c r="A6146">
        <v>34000822</v>
      </c>
      <c r="B6146" t="s">
        <v>4549</v>
      </c>
      <c r="C6146">
        <v>190.83</v>
      </c>
    </row>
    <row r="6147" spans="1:3" x14ac:dyDescent="0.25">
      <c r="A6147">
        <v>34000823</v>
      </c>
      <c r="B6147" t="s">
        <v>4550</v>
      </c>
      <c r="C6147">
        <v>207.5</v>
      </c>
    </row>
    <row r="6148" spans="1:3" x14ac:dyDescent="0.25">
      <c r="A6148">
        <v>34000824</v>
      </c>
      <c r="B6148" t="s">
        <v>4551</v>
      </c>
      <c r="C6148">
        <v>249.17</v>
      </c>
    </row>
    <row r="6149" spans="1:3" x14ac:dyDescent="0.25">
      <c r="A6149">
        <v>34000825</v>
      </c>
      <c r="B6149" t="s">
        <v>4552</v>
      </c>
      <c r="C6149">
        <v>332.5</v>
      </c>
    </row>
    <row r="6150" spans="1:3" x14ac:dyDescent="0.25">
      <c r="A6150">
        <v>34000826</v>
      </c>
      <c r="B6150" t="s">
        <v>4553</v>
      </c>
      <c r="C6150">
        <v>376.92</v>
      </c>
    </row>
    <row r="6151" spans="1:3" x14ac:dyDescent="0.25">
      <c r="A6151">
        <v>34000827</v>
      </c>
      <c r="B6151" t="s">
        <v>4554</v>
      </c>
      <c r="C6151">
        <v>157.5</v>
      </c>
    </row>
    <row r="6152" spans="1:3" x14ac:dyDescent="0.25">
      <c r="A6152">
        <v>34000828</v>
      </c>
      <c r="B6152" t="s">
        <v>4555</v>
      </c>
      <c r="C6152">
        <v>264</v>
      </c>
    </row>
    <row r="6153" spans="1:3" x14ac:dyDescent="0.25">
      <c r="A6153">
        <v>34001825</v>
      </c>
      <c r="B6153" t="s">
        <v>4556</v>
      </c>
      <c r="C6153">
        <v>343.9</v>
      </c>
    </row>
    <row r="6154" spans="1:3" x14ac:dyDescent="0.25">
      <c r="A6154">
        <v>34005060</v>
      </c>
      <c r="B6154" t="s">
        <v>4557</v>
      </c>
      <c r="C6154">
        <v>11.55</v>
      </c>
    </row>
    <row r="6155" spans="1:3" x14ac:dyDescent="0.25">
      <c r="A6155">
        <v>34005070</v>
      </c>
      <c r="B6155" t="s">
        <v>8460</v>
      </c>
      <c r="C6155">
        <v>24.59</v>
      </c>
    </row>
    <row r="6156" spans="1:3" x14ac:dyDescent="0.25">
      <c r="A6156">
        <v>34005071</v>
      </c>
      <c r="B6156" t="s">
        <v>8461</v>
      </c>
      <c r="C6156">
        <v>82.5</v>
      </c>
    </row>
    <row r="6157" spans="1:3" x14ac:dyDescent="0.25">
      <c r="A6157">
        <v>34005072</v>
      </c>
      <c r="B6157" t="s">
        <v>4558</v>
      </c>
      <c r="C6157">
        <v>21.39</v>
      </c>
    </row>
    <row r="6158" spans="1:3" x14ac:dyDescent="0.25">
      <c r="A6158">
        <v>34005078</v>
      </c>
      <c r="B6158" t="s">
        <v>4559</v>
      </c>
      <c r="C6158">
        <v>8.25</v>
      </c>
    </row>
    <row r="6159" spans="1:3" x14ac:dyDescent="0.25">
      <c r="A6159">
        <v>34005080</v>
      </c>
      <c r="B6159" t="s">
        <v>8462</v>
      </c>
      <c r="C6159">
        <v>6.58</v>
      </c>
    </row>
    <row r="6160" spans="1:3" x14ac:dyDescent="0.25">
      <c r="A6160">
        <v>34005097</v>
      </c>
      <c r="B6160" t="s">
        <v>4560</v>
      </c>
      <c r="C6160">
        <v>349.17</v>
      </c>
    </row>
    <row r="6161" spans="1:3" x14ac:dyDescent="0.25">
      <c r="A6161">
        <v>34005098</v>
      </c>
      <c r="B6161" t="s">
        <v>4561</v>
      </c>
      <c r="C6161">
        <v>265.83</v>
      </c>
    </row>
    <row r="6162" spans="1:3" x14ac:dyDescent="0.25">
      <c r="A6162">
        <v>34005099</v>
      </c>
      <c r="B6162" t="s">
        <v>4562</v>
      </c>
      <c r="C6162">
        <v>199.17</v>
      </c>
    </row>
    <row r="6163" spans="1:3" x14ac:dyDescent="0.25">
      <c r="A6163">
        <v>34005182</v>
      </c>
      <c r="B6163" t="s">
        <v>4563</v>
      </c>
      <c r="C6163">
        <v>14.92</v>
      </c>
    </row>
    <row r="6164" spans="1:3" x14ac:dyDescent="0.25">
      <c r="A6164">
        <v>34005183</v>
      </c>
      <c r="B6164" t="s">
        <v>4564</v>
      </c>
      <c r="C6164">
        <v>14.92</v>
      </c>
    </row>
    <row r="6165" spans="1:3" x14ac:dyDescent="0.25">
      <c r="A6165">
        <v>34005184</v>
      </c>
      <c r="B6165" t="s">
        <v>4565</v>
      </c>
      <c r="C6165">
        <v>13.25</v>
      </c>
    </row>
    <row r="6166" spans="1:3" x14ac:dyDescent="0.25">
      <c r="A6166">
        <v>34005500</v>
      </c>
      <c r="B6166" t="s">
        <v>4566</v>
      </c>
      <c r="C6166">
        <v>24.08</v>
      </c>
    </row>
    <row r="6167" spans="1:3" x14ac:dyDescent="0.25">
      <c r="A6167">
        <v>34005501</v>
      </c>
      <c r="B6167" t="s">
        <v>4567</v>
      </c>
      <c r="C6167">
        <v>28.25</v>
      </c>
    </row>
    <row r="6168" spans="1:3" x14ac:dyDescent="0.25">
      <c r="A6168">
        <v>34005502</v>
      </c>
      <c r="B6168" t="s">
        <v>4568</v>
      </c>
      <c r="C6168">
        <v>31.58</v>
      </c>
    </row>
    <row r="6169" spans="1:3" x14ac:dyDescent="0.25">
      <c r="A6169">
        <v>34008081</v>
      </c>
      <c r="B6169" t="s">
        <v>8463</v>
      </c>
      <c r="C6169">
        <v>24</v>
      </c>
    </row>
    <row r="6170" spans="1:3" x14ac:dyDescent="0.25">
      <c r="A6170">
        <v>34008082</v>
      </c>
      <c r="B6170" t="s">
        <v>8464</v>
      </c>
      <c r="C6170">
        <v>7.5</v>
      </c>
    </row>
    <row r="6171" spans="1:3" x14ac:dyDescent="0.25">
      <c r="A6171">
        <v>34009091</v>
      </c>
      <c r="B6171" t="s">
        <v>6699</v>
      </c>
      <c r="C6171">
        <v>0</v>
      </c>
    </row>
    <row r="6172" spans="1:3" x14ac:dyDescent="0.25">
      <c r="A6172">
        <v>34015110</v>
      </c>
      <c r="B6172" t="s">
        <v>4569</v>
      </c>
      <c r="C6172">
        <v>232.5</v>
      </c>
    </row>
    <row r="6173" spans="1:3" x14ac:dyDescent="0.25">
      <c r="A6173">
        <v>34015111</v>
      </c>
      <c r="B6173" t="s">
        <v>4570</v>
      </c>
      <c r="C6173">
        <v>315.83</v>
      </c>
    </row>
    <row r="6174" spans="1:3" x14ac:dyDescent="0.25">
      <c r="A6174">
        <v>34015112</v>
      </c>
      <c r="B6174" t="s">
        <v>4571</v>
      </c>
      <c r="C6174">
        <v>415.83</v>
      </c>
    </row>
    <row r="6175" spans="1:3" x14ac:dyDescent="0.25">
      <c r="A6175">
        <v>34026050</v>
      </c>
      <c r="B6175" t="s">
        <v>4572</v>
      </c>
      <c r="C6175">
        <v>115.83</v>
      </c>
    </row>
    <row r="6176" spans="1:3" x14ac:dyDescent="0.25">
      <c r="A6176">
        <v>34026060</v>
      </c>
      <c r="B6176" t="s">
        <v>4573</v>
      </c>
      <c r="C6176">
        <v>165.83</v>
      </c>
    </row>
    <row r="6177" spans="1:3" x14ac:dyDescent="0.25">
      <c r="A6177">
        <v>34026070</v>
      </c>
      <c r="B6177" t="s">
        <v>4574</v>
      </c>
      <c r="C6177">
        <v>215.83</v>
      </c>
    </row>
    <row r="6178" spans="1:3" x14ac:dyDescent="0.25">
      <c r="A6178">
        <v>34026080</v>
      </c>
      <c r="B6178" t="s">
        <v>4575</v>
      </c>
      <c r="C6178">
        <v>240.83</v>
      </c>
    </row>
    <row r="6179" spans="1:3" x14ac:dyDescent="0.25">
      <c r="A6179">
        <v>34026090</v>
      </c>
      <c r="B6179" t="s">
        <v>4576</v>
      </c>
      <c r="C6179">
        <v>324.17</v>
      </c>
    </row>
    <row r="6180" spans="1:3" x14ac:dyDescent="0.25">
      <c r="A6180">
        <v>34026360</v>
      </c>
      <c r="B6180" t="s">
        <v>4577</v>
      </c>
      <c r="C6180">
        <v>90.83</v>
      </c>
    </row>
    <row r="6181" spans="1:3" x14ac:dyDescent="0.25">
      <c r="A6181">
        <v>34026400</v>
      </c>
      <c r="B6181" t="s">
        <v>4578</v>
      </c>
      <c r="C6181">
        <v>107.5</v>
      </c>
    </row>
    <row r="6182" spans="1:3" x14ac:dyDescent="0.25">
      <c r="A6182">
        <v>34026420</v>
      </c>
      <c r="B6182" t="s">
        <v>4579</v>
      </c>
      <c r="C6182">
        <v>115.83</v>
      </c>
    </row>
    <row r="6183" spans="1:3" x14ac:dyDescent="0.25">
      <c r="A6183">
        <v>34026460</v>
      </c>
      <c r="B6183" t="s">
        <v>4580</v>
      </c>
      <c r="C6183">
        <v>140.83000000000001</v>
      </c>
    </row>
    <row r="6184" spans="1:3" x14ac:dyDescent="0.25">
      <c r="A6184">
        <v>34026500</v>
      </c>
      <c r="B6184" t="s">
        <v>4581</v>
      </c>
      <c r="C6184">
        <v>165.83</v>
      </c>
    </row>
    <row r="6185" spans="1:3" x14ac:dyDescent="0.25">
      <c r="A6185">
        <v>34026550</v>
      </c>
      <c r="B6185" t="s">
        <v>4582</v>
      </c>
      <c r="C6185">
        <v>199.17</v>
      </c>
    </row>
    <row r="6186" spans="1:3" x14ac:dyDescent="0.25">
      <c r="A6186">
        <v>34026600</v>
      </c>
      <c r="B6186" t="s">
        <v>4583</v>
      </c>
      <c r="C6186">
        <v>240.83</v>
      </c>
    </row>
    <row r="6187" spans="1:3" x14ac:dyDescent="0.25">
      <c r="A6187">
        <v>34026810</v>
      </c>
      <c r="B6187" t="s">
        <v>4584</v>
      </c>
      <c r="C6187">
        <v>115.83</v>
      </c>
    </row>
    <row r="6188" spans="1:3" x14ac:dyDescent="0.25">
      <c r="A6188">
        <v>34026811</v>
      </c>
      <c r="B6188" t="s">
        <v>4585</v>
      </c>
      <c r="C6188">
        <v>149.16999999999999</v>
      </c>
    </row>
    <row r="6189" spans="1:3" x14ac:dyDescent="0.25">
      <c r="A6189">
        <v>34026812</v>
      </c>
      <c r="B6189" t="s">
        <v>4586</v>
      </c>
      <c r="C6189">
        <v>157.5</v>
      </c>
    </row>
    <row r="6190" spans="1:3" x14ac:dyDescent="0.25">
      <c r="A6190">
        <v>34100471</v>
      </c>
      <c r="B6190" t="s">
        <v>4587</v>
      </c>
      <c r="C6190">
        <v>190.83</v>
      </c>
    </row>
    <row r="6191" spans="1:3" x14ac:dyDescent="0.25">
      <c r="A6191">
        <v>34100472</v>
      </c>
      <c r="B6191" t="s">
        <v>4588</v>
      </c>
      <c r="C6191">
        <v>215.83</v>
      </c>
    </row>
    <row r="6192" spans="1:3" x14ac:dyDescent="0.25">
      <c r="A6192">
        <v>34100473</v>
      </c>
      <c r="B6192" t="s">
        <v>4589</v>
      </c>
      <c r="C6192">
        <v>249.17</v>
      </c>
    </row>
    <row r="6193" spans="1:3" x14ac:dyDescent="0.25">
      <c r="A6193">
        <v>34100475</v>
      </c>
      <c r="B6193" t="s">
        <v>4590</v>
      </c>
      <c r="C6193">
        <v>54</v>
      </c>
    </row>
    <row r="6194" spans="1:3" x14ac:dyDescent="0.25">
      <c r="A6194">
        <v>34100477</v>
      </c>
      <c r="B6194" t="s">
        <v>4591</v>
      </c>
      <c r="C6194">
        <v>119.4</v>
      </c>
    </row>
    <row r="6195" spans="1:3" x14ac:dyDescent="0.25">
      <c r="A6195">
        <v>34100479</v>
      </c>
      <c r="B6195" t="s">
        <v>4592</v>
      </c>
      <c r="C6195">
        <v>2.5</v>
      </c>
    </row>
    <row r="6196" spans="1:3" x14ac:dyDescent="0.25">
      <c r="A6196">
        <v>34100480</v>
      </c>
      <c r="B6196" t="s">
        <v>4593</v>
      </c>
      <c r="C6196">
        <v>32.5</v>
      </c>
    </row>
    <row r="6197" spans="1:3" x14ac:dyDescent="0.25">
      <c r="A6197">
        <v>34100481</v>
      </c>
      <c r="B6197" t="s">
        <v>4594</v>
      </c>
      <c r="C6197">
        <v>242.58</v>
      </c>
    </row>
    <row r="6198" spans="1:3" x14ac:dyDescent="0.25">
      <c r="A6198">
        <v>34100482</v>
      </c>
      <c r="B6198" t="s">
        <v>4595</v>
      </c>
      <c r="C6198">
        <v>249.33</v>
      </c>
    </row>
    <row r="6199" spans="1:3" x14ac:dyDescent="0.25">
      <c r="A6199">
        <v>34100483</v>
      </c>
      <c r="B6199" t="s">
        <v>4596</v>
      </c>
      <c r="C6199">
        <v>294.83</v>
      </c>
    </row>
    <row r="6200" spans="1:3" x14ac:dyDescent="0.25">
      <c r="A6200">
        <v>34100484</v>
      </c>
      <c r="B6200" t="s">
        <v>4597</v>
      </c>
      <c r="C6200">
        <v>339.42</v>
      </c>
    </row>
    <row r="6201" spans="1:3" x14ac:dyDescent="0.25">
      <c r="A6201">
        <v>34100488</v>
      </c>
      <c r="B6201" t="s">
        <v>4598</v>
      </c>
      <c r="C6201">
        <v>93.6</v>
      </c>
    </row>
    <row r="6202" spans="1:3" x14ac:dyDescent="0.25">
      <c r="A6202">
        <v>34100491</v>
      </c>
      <c r="B6202" t="s">
        <v>4599</v>
      </c>
      <c r="C6202">
        <v>132.5</v>
      </c>
    </row>
    <row r="6203" spans="1:3" x14ac:dyDescent="0.25">
      <c r="A6203">
        <v>34100492</v>
      </c>
      <c r="B6203" t="s">
        <v>4600</v>
      </c>
      <c r="C6203">
        <v>87.08</v>
      </c>
    </row>
    <row r="6204" spans="1:3" x14ac:dyDescent="0.25">
      <c r="A6204">
        <v>34100499</v>
      </c>
      <c r="B6204" t="s">
        <v>4601</v>
      </c>
      <c r="C6204">
        <v>103</v>
      </c>
    </row>
    <row r="6205" spans="1:3" x14ac:dyDescent="0.25">
      <c r="A6205">
        <v>34100505</v>
      </c>
      <c r="B6205" t="s">
        <v>4602</v>
      </c>
      <c r="C6205">
        <v>165.83</v>
      </c>
    </row>
    <row r="6206" spans="1:3" x14ac:dyDescent="0.25">
      <c r="A6206">
        <v>34100595</v>
      </c>
      <c r="B6206" t="s">
        <v>4603</v>
      </c>
      <c r="C6206">
        <v>124.17</v>
      </c>
    </row>
    <row r="6207" spans="1:3" x14ac:dyDescent="0.25">
      <c r="A6207">
        <v>34100596</v>
      </c>
      <c r="B6207" t="s">
        <v>4604</v>
      </c>
      <c r="C6207">
        <v>132.6</v>
      </c>
    </row>
    <row r="6208" spans="1:3" x14ac:dyDescent="0.25">
      <c r="A6208">
        <v>34102550</v>
      </c>
      <c r="B6208" t="s">
        <v>4605</v>
      </c>
      <c r="C6208">
        <v>18.72</v>
      </c>
    </row>
    <row r="6209" spans="1:3" x14ac:dyDescent="0.25">
      <c r="A6209">
        <v>34102551</v>
      </c>
      <c r="B6209" t="s">
        <v>4606</v>
      </c>
      <c r="C6209">
        <v>11.5</v>
      </c>
    </row>
    <row r="6210" spans="1:3" x14ac:dyDescent="0.25">
      <c r="A6210">
        <v>34102552</v>
      </c>
      <c r="B6210" t="s">
        <v>4607</v>
      </c>
      <c r="C6210">
        <v>10.81</v>
      </c>
    </row>
    <row r="6211" spans="1:3" x14ac:dyDescent="0.25">
      <c r="A6211">
        <v>34102553</v>
      </c>
      <c r="B6211" t="s">
        <v>4608</v>
      </c>
      <c r="C6211">
        <v>15.06</v>
      </c>
    </row>
    <row r="6212" spans="1:3" x14ac:dyDescent="0.25">
      <c r="A6212">
        <v>34102554</v>
      </c>
      <c r="B6212" t="s">
        <v>4609</v>
      </c>
      <c r="C6212">
        <v>4.9400000000000004</v>
      </c>
    </row>
    <row r="6213" spans="1:3" x14ac:dyDescent="0.25">
      <c r="A6213">
        <v>34102563</v>
      </c>
      <c r="B6213" t="s">
        <v>4610</v>
      </c>
      <c r="C6213">
        <v>1.67</v>
      </c>
    </row>
    <row r="6214" spans="1:3" x14ac:dyDescent="0.25">
      <c r="A6214">
        <v>34102565</v>
      </c>
      <c r="B6214" t="s">
        <v>4611</v>
      </c>
      <c r="C6214">
        <v>18.170000000000002</v>
      </c>
    </row>
    <row r="6215" spans="1:3" x14ac:dyDescent="0.25">
      <c r="A6215">
        <v>34102695</v>
      </c>
      <c r="B6215" t="s">
        <v>4612</v>
      </c>
      <c r="C6215">
        <v>20.75</v>
      </c>
    </row>
    <row r="6216" spans="1:3" x14ac:dyDescent="0.25">
      <c r="A6216">
        <v>34103032</v>
      </c>
      <c r="B6216" t="s">
        <v>4598</v>
      </c>
      <c r="C6216">
        <v>68.599999999999994</v>
      </c>
    </row>
    <row r="6217" spans="1:3" x14ac:dyDescent="0.25">
      <c r="A6217">
        <v>34103033</v>
      </c>
      <c r="B6217" t="s">
        <v>4613</v>
      </c>
      <c r="C6217">
        <v>1.24</v>
      </c>
    </row>
    <row r="6218" spans="1:3" x14ac:dyDescent="0.25">
      <c r="A6218">
        <v>35200094</v>
      </c>
      <c r="B6218" t="s">
        <v>4614</v>
      </c>
      <c r="C6218">
        <v>155.69999999999999</v>
      </c>
    </row>
    <row r="6219" spans="1:3" x14ac:dyDescent="0.25">
      <c r="A6219">
        <v>35200095</v>
      </c>
      <c r="B6219" t="s">
        <v>4615</v>
      </c>
      <c r="C6219">
        <v>216.4</v>
      </c>
    </row>
    <row r="6220" spans="1:3" x14ac:dyDescent="0.25">
      <c r="A6220">
        <v>35200096</v>
      </c>
      <c r="B6220" t="s">
        <v>4616</v>
      </c>
      <c r="C6220">
        <v>238.2</v>
      </c>
    </row>
    <row r="6221" spans="1:3" x14ac:dyDescent="0.25">
      <c r="A6221">
        <v>35200097</v>
      </c>
      <c r="B6221" t="s">
        <v>4617</v>
      </c>
      <c r="C6221">
        <v>279.72000000000003</v>
      </c>
    </row>
    <row r="6222" spans="1:3" x14ac:dyDescent="0.25">
      <c r="A6222">
        <v>35200098</v>
      </c>
      <c r="B6222" t="s">
        <v>4618</v>
      </c>
      <c r="C6222">
        <v>304</v>
      </c>
    </row>
    <row r="6223" spans="1:3" x14ac:dyDescent="0.25">
      <c r="A6223">
        <v>35200099</v>
      </c>
      <c r="B6223" t="s">
        <v>4619</v>
      </c>
      <c r="C6223">
        <v>331</v>
      </c>
    </row>
    <row r="6224" spans="1:3" x14ac:dyDescent="0.25">
      <c r="A6224">
        <v>35200100</v>
      </c>
      <c r="B6224" t="s">
        <v>4620</v>
      </c>
      <c r="C6224">
        <v>436.42</v>
      </c>
    </row>
    <row r="6225" spans="1:3" x14ac:dyDescent="0.25">
      <c r="A6225">
        <v>35200101</v>
      </c>
      <c r="B6225" t="s">
        <v>4621</v>
      </c>
      <c r="C6225">
        <v>556.74</v>
      </c>
    </row>
    <row r="6226" spans="1:3" x14ac:dyDescent="0.25">
      <c r="A6226">
        <v>35200102</v>
      </c>
      <c r="B6226" t="s">
        <v>4622</v>
      </c>
      <c r="C6226">
        <v>708.9</v>
      </c>
    </row>
    <row r="6227" spans="1:3" x14ac:dyDescent="0.25">
      <c r="A6227">
        <v>35200103</v>
      </c>
      <c r="B6227" t="s">
        <v>4623</v>
      </c>
      <c r="C6227">
        <v>860.95</v>
      </c>
    </row>
    <row r="6228" spans="1:3" x14ac:dyDescent="0.25">
      <c r="A6228">
        <v>35200104</v>
      </c>
      <c r="B6228" t="s">
        <v>4624</v>
      </c>
      <c r="C6228">
        <v>1048.4100000000001</v>
      </c>
    </row>
    <row r="6229" spans="1:3" x14ac:dyDescent="0.25">
      <c r="A6229">
        <v>35200105</v>
      </c>
      <c r="B6229" t="s">
        <v>4625</v>
      </c>
      <c r="C6229">
        <v>235.91</v>
      </c>
    </row>
    <row r="6230" spans="1:3" x14ac:dyDescent="0.25">
      <c r="A6230">
        <v>35200106</v>
      </c>
      <c r="B6230" t="s">
        <v>4626</v>
      </c>
      <c r="C6230">
        <v>280.79000000000002</v>
      </c>
    </row>
    <row r="6231" spans="1:3" x14ac:dyDescent="0.25">
      <c r="A6231">
        <v>35200107</v>
      </c>
      <c r="B6231" t="s">
        <v>4627</v>
      </c>
      <c r="C6231">
        <v>322.02999999999997</v>
      </c>
    </row>
    <row r="6232" spans="1:3" x14ac:dyDescent="0.25">
      <c r="A6232">
        <v>35200108</v>
      </c>
      <c r="B6232" t="s">
        <v>4628</v>
      </c>
      <c r="C6232">
        <v>333.89</v>
      </c>
    </row>
    <row r="6233" spans="1:3" x14ac:dyDescent="0.25">
      <c r="A6233">
        <v>35200109</v>
      </c>
      <c r="B6233" t="s">
        <v>4629</v>
      </c>
      <c r="C6233">
        <v>391.63</v>
      </c>
    </row>
    <row r="6234" spans="1:3" x14ac:dyDescent="0.25">
      <c r="A6234">
        <v>35200110</v>
      </c>
      <c r="B6234" t="s">
        <v>4630</v>
      </c>
      <c r="C6234">
        <v>448.18</v>
      </c>
    </row>
    <row r="6235" spans="1:3" x14ac:dyDescent="0.25">
      <c r="A6235">
        <v>35200111</v>
      </c>
      <c r="B6235" t="s">
        <v>4631</v>
      </c>
      <c r="C6235">
        <v>453.03</v>
      </c>
    </row>
    <row r="6236" spans="1:3" x14ac:dyDescent="0.25">
      <c r="A6236">
        <v>35200112</v>
      </c>
      <c r="B6236" t="s">
        <v>4632</v>
      </c>
      <c r="C6236">
        <v>463.61</v>
      </c>
    </row>
    <row r="6237" spans="1:3" x14ac:dyDescent="0.25">
      <c r="A6237">
        <v>35200113</v>
      </c>
      <c r="B6237" t="s">
        <v>4633</v>
      </c>
      <c r="C6237">
        <v>405.88</v>
      </c>
    </row>
    <row r="6238" spans="1:3" x14ac:dyDescent="0.25">
      <c r="A6238">
        <v>35200114</v>
      </c>
      <c r="B6238" t="s">
        <v>4634</v>
      </c>
      <c r="C6238">
        <v>570.99</v>
      </c>
    </row>
    <row r="6239" spans="1:3" x14ac:dyDescent="0.25">
      <c r="A6239">
        <v>35200115</v>
      </c>
      <c r="B6239" t="s">
        <v>4635</v>
      </c>
      <c r="C6239">
        <v>503.65</v>
      </c>
    </row>
    <row r="6240" spans="1:3" x14ac:dyDescent="0.25">
      <c r="A6240">
        <v>35200116</v>
      </c>
      <c r="B6240" t="s">
        <v>4636</v>
      </c>
      <c r="C6240">
        <v>523.83000000000004</v>
      </c>
    </row>
    <row r="6241" spans="1:3" x14ac:dyDescent="0.25">
      <c r="A6241">
        <v>35200117</v>
      </c>
      <c r="B6241" t="s">
        <v>4637</v>
      </c>
      <c r="C6241">
        <v>553.19000000000005</v>
      </c>
    </row>
    <row r="6242" spans="1:3" x14ac:dyDescent="0.25">
      <c r="A6242">
        <v>35200118</v>
      </c>
      <c r="B6242" t="s">
        <v>4638</v>
      </c>
      <c r="C6242">
        <v>583.86</v>
      </c>
    </row>
    <row r="6243" spans="1:3" x14ac:dyDescent="0.25">
      <c r="A6243">
        <v>35200119</v>
      </c>
      <c r="B6243" t="s">
        <v>4639</v>
      </c>
      <c r="C6243">
        <v>252.64</v>
      </c>
    </row>
    <row r="6244" spans="1:3" x14ac:dyDescent="0.25">
      <c r="A6244">
        <v>35200120</v>
      </c>
      <c r="B6244" t="s">
        <v>4640</v>
      </c>
      <c r="C6244">
        <v>253.72</v>
      </c>
    </row>
    <row r="6245" spans="1:3" x14ac:dyDescent="0.25">
      <c r="A6245">
        <v>35200121</v>
      </c>
      <c r="B6245" t="s">
        <v>4641</v>
      </c>
      <c r="C6245">
        <v>294.95</v>
      </c>
    </row>
    <row r="6246" spans="1:3" x14ac:dyDescent="0.25">
      <c r="A6246">
        <v>35200122</v>
      </c>
      <c r="B6246" t="s">
        <v>4642</v>
      </c>
      <c r="C6246">
        <v>296.13</v>
      </c>
    </row>
    <row r="6247" spans="1:3" x14ac:dyDescent="0.25">
      <c r="A6247">
        <v>35200123</v>
      </c>
      <c r="B6247" t="s">
        <v>4643</v>
      </c>
      <c r="C6247">
        <v>305.52</v>
      </c>
    </row>
    <row r="6248" spans="1:3" x14ac:dyDescent="0.25">
      <c r="A6248">
        <v>35200124</v>
      </c>
      <c r="B6248" t="s">
        <v>4644</v>
      </c>
      <c r="C6248">
        <v>306.69</v>
      </c>
    </row>
    <row r="6249" spans="1:3" x14ac:dyDescent="0.25">
      <c r="A6249">
        <v>35200125</v>
      </c>
      <c r="B6249" t="s">
        <v>4645</v>
      </c>
      <c r="C6249">
        <v>355.05</v>
      </c>
    </row>
    <row r="6250" spans="1:3" x14ac:dyDescent="0.25">
      <c r="A6250">
        <v>35200126</v>
      </c>
      <c r="B6250" t="s">
        <v>4646</v>
      </c>
      <c r="C6250">
        <v>306.69</v>
      </c>
    </row>
    <row r="6251" spans="1:3" x14ac:dyDescent="0.25">
      <c r="A6251">
        <v>35200127</v>
      </c>
      <c r="B6251" t="s">
        <v>4647</v>
      </c>
      <c r="C6251">
        <v>379.86</v>
      </c>
    </row>
    <row r="6252" spans="1:3" x14ac:dyDescent="0.25">
      <c r="A6252">
        <v>35200128</v>
      </c>
      <c r="B6252" t="s">
        <v>4648</v>
      </c>
      <c r="C6252">
        <v>379.86</v>
      </c>
    </row>
    <row r="6253" spans="1:3" x14ac:dyDescent="0.25">
      <c r="A6253">
        <v>35200129</v>
      </c>
      <c r="B6253" t="s">
        <v>4649</v>
      </c>
      <c r="C6253">
        <v>348.04</v>
      </c>
    </row>
    <row r="6254" spans="1:3" x14ac:dyDescent="0.25">
      <c r="A6254">
        <v>35200130</v>
      </c>
      <c r="B6254" t="s">
        <v>4650</v>
      </c>
      <c r="C6254">
        <v>403.39</v>
      </c>
    </row>
    <row r="6255" spans="1:3" x14ac:dyDescent="0.25">
      <c r="A6255">
        <v>35200131</v>
      </c>
      <c r="B6255" t="s">
        <v>4651</v>
      </c>
      <c r="C6255">
        <v>404.58</v>
      </c>
    </row>
    <row r="6256" spans="1:3" x14ac:dyDescent="0.25">
      <c r="A6256">
        <v>35200132</v>
      </c>
      <c r="B6256" t="s">
        <v>4652</v>
      </c>
      <c r="C6256">
        <v>385.91</v>
      </c>
    </row>
    <row r="6257" spans="1:3" x14ac:dyDescent="0.25">
      <c r="A6257">
        <v>35200133</v>
      </c>
      <c r="B6257" t="s">
        <v>4653</v>
      </c>
      <c r="C6257">
        <v>444.73</v>
      </c>
    </row>
    <row r="6258" spans="1:3" x14ac:dyDescent="0.25">
      <c r="A6258">
        <v>35200134</v>
      </c>
      <c r="B6258" t="s">
        <v>4654</v>
      </c>
      <c r="C6258">
        <v>444.73</v>
      </c>
    </row>
    <row r="6259" spans="1:3" x14ac:dyDescent="0.25">
      <c r="A6259">
        <v>35200135</v>
      </c>
      <c r="B6259" t="s">
        <v>4655</v>
      </c>
      <c r="C6259">
        <v>406.96</v>
      </c>
    </row>
    <row r="6260" spans="1:3" x14ac:dyDescent="0.25">
      <c r="A6260">
        <v>35200136</v>
      </c>
      <c r="B6260" t="s">
        <v>4656</v>
      </c>
      <c r="C6260">
        <v>469.44</v>
      </c>
    </row>
    <row r="6261" spans="1:3" x14ac:dyDescent="0.25">
      <c r="A6261">
        <v>35200137</v>
      </c>
      <c r="B6261" t="s">
        <v>4657</v>
      </c>
      <c r="C6261">
        <v>485</v>
      </c>
    </row>
    <row r="6262" spans="1:3" x14ac:dyDescent="0.25">
      <c r="A6262">
        <v>35200138</v>
      </c>
      <c r="B6262" t="s">
        <v>4658</v>
      </c>
      <c r="C6262">
        <v>532.02</v>
      </c>
    </row>
    <row r="6263" spans="1:3" x14ac:dyDescent="0.25">
      <c r="A6263">
        <v>35200139</v>
      </c>
      <c r="B6263" t="s">
        <v>4659</v>
      </c>
      <c r="C6263">
        <v>429.4</v>
      </c>
    </row>
    <row r="6264" spans="1:3" x14ac:dyDescent="0.25">
      <c r="A6264">
        <v>35200140</v>
      </c>
      <c r="B6264" t="s">
        <v>4660</v>
      </c>
      <c r="C6264">
        <v>494.26</v>
      </c>
    </row>
    <row r="6265" spans="1:3" x14ac:dyDescent="0.25">
      <c r="A6265">
        <v>35200141</v>
      </c>
      <c r="B6265" t="s">
        <v>4661</v>
      </c>
      <c r="C6265">
        <v>495.34</v>
      </c>
    </row>
    <row r="6266" spans="1:3" x14ac:dyDescent="0.25">
      <c r="A6266">
        <v>35200142</v>
      </c>
      <c r="B6266" t="s">
        <v>4662</v>
      </c>
      <c r="C6266">
        <v>450.66</v>
      </c>
    </row>
    <row r="6267" spans="1:3" x14ac:dyDescent="0.25">
      <c r="A6267">
        <v>35200143</v>
      </c>
      <c r="B6267" t="s">
        <v>4663</v>
      </c>
      <c r="C6267">
        <v>520.28</v>
      </c>
    </row>
    <row r="6268" spans="1:3" x14ac:dyDescent="0.25">
      <c r="A6268">
        <v>35200144</v>
      </c>
      <c r="B6268" t="s">
        <v>4664</v>
      </c>
      <c r="C6268">
        <v>536</v>
      </c>
    </row>
    <row r="6269" spans="1:3" x14ac:dyDescent="0.25">
      <c r="A6269">
        <v>35200145</v>
      </c>
      <c r="B6269" t="s">
        <v>4665</v>
      </c>
      <c r="C6269">
        <v>493.17</v>
      </c>
    </row>
    <row r="6270" spans="1:3" x14ac:dyDescent="0.25">
      <c r="A6270">
        <v>35200146</v>
      </c>
      <c r="B6270" t="s">
        <v>4666</v>
      </c>
      <c r="C6270">
        <v>566.14</v>
      </c>
    </row>
    <row r="6271" spans="1:3" x14ac:dyDescent="0.25">
      <c r="A6271">
        <v>35200147</v>
      </c>
      <c r="B6271" t="s">
        <v>4667</v>
      </c>
      <c r="C6271">
        <v>566.14</v>
      </c>
    </row>
    <row r="6272" spans="1:3" x14ac:dyDescent="0.25">
      <c r="A6272">
        <v>35200148</v>
      </c>
      <c r="B6272" t="s">
        <v>4668</v>
      </c>
      <c r="C6272">
        <v>639.29999999999995</v>
      </c>
    </row>
    <row r="6273" spans="1:3" x14ac:dyDescent="0.25">
      <c r="A6273">
        <v>35200149</v>
      </c>
      <c r="B6273" t="s">
        <v>4669</v>
      </c>
      <c r="C6273">
        <v>516.71</v>
      </c>
    </row>
    <row r="6274" spans="1:3" x14ac:dyDescent="0.25">
      <c r="A6274">
        <v>35200150</v>
      </c>
      <c r="B6274" t="s">
        <v>4670</v>
      </c>
      <c r="C6274">
        <v>592.15</v>
      </c>
    </row>
    <row r="6275" spans="1:3" x14ac:dyDescent="0.25">
      <c r="A6275">
        <v>35200151</v>
      </c>
      <c r="B6275" t="s">
        <v>4671</v>
      </c>
      <c r="C6275">
        <v>592.15</v>
      </c>
    </row>
    <row r="6276" spans="1:3" x14ac:dyDescent="0.25">
      <c r="A6276">
        <v>35200152</v>
      </c>
      <c r="B6276" t="s">
        <v>4672</v>
      </c>
      <c r="C6276">
        <v>668.87</v>
      </c>
    </row>
    <row r="6277" spans="1:3" x14ac:dyDescent="0.25">
      <c r="A6277">
        <v>35200153</v>
      </c>
      <c r="B6277" t="s">
        <v>4673</v>
      </c>
      <c r="C6277">
        <v>668.87</v>
      </c>
    </row>
    <row r="6278" spans="1:3" x14ac:dyDescent="0.25">
      <c r="A6278">
        <v>35200154</v>
      </c>
      <c r="B6278" t="s">
        <v>4674</v>
      </c>
      <c r="C6278">
        <v>539.15</v>
      </c>
    </row>
    <row r="6279" spans="1:3" x14ac:dyDescent="0.25">
      <c r="A6279">
        <v>35200155</v>
      </c>
      <c r="B6279" t="s">
        <v>4675</v>
      </c>
      <c r="C6279">
        <v>636.54999999999995</v>
      </c>
    </row>
    <row r="6280" spans="1:3" x14ac:dyDescent="0.25">
      <c r="A6280">
        <v>35200156</v>
      </c>
      <c r="B6280" t="s">
        <v>4676</v>
      </c>
      <c r="C6280">
        <v>619.34</v>
      </c>
    </row>
    <row r="6281" spans="1:3" x14ac:dyDescent="0.25">
      <c r="A6281">
        <v>35200157</v>
      </c>
      <c r="B6281" t="s">
        <v>4677</v>
      </c>
      <c r="C6281">
        <v>698.23</v>
      </c>
    </row>
    <row r="6282" spans="1:3" x14ac:dyDescent="0.25">
      <c r="A6282">
        <v>35200158</v>
      </c>
      <c r="B6282" t="s">
        <v>4678</v>
      </c>
      <c r="C6282">
        <v>698.23</v>
      </c>
    </row>
    <row r="6283" spans="1:3" x14ac:dyDescent="0.25">
      <c r="A6283">
        <v>35200159</v>
      </c>
      <c r="B6283" t="s">
        <v>4679</v>
      </c>
      <c r="C6283">
        <v>778.41</v>
      </c>
    </row>
    <row r="6284" spans="1:3" x14ac:dyDescent="0.25">
      <c r="A6284">
        <v>35200160</v>
      </c>
      <c r="B6284" t="s">
        <v>4680</v>
      </c>
      <c r="C6284">
        <v>561.49</v>
      </c>
    </row>
    <row r="6285" spans="1:3" x14ac:dyDescent="0.25">
      <c r="A6285">
        <v>35200161</v>
      </c>
      <c r="B6285" t="s">
        <v>4681</v>
      </c>
      <c r="C6285">
        <v>643.95000000000005</v>
      </c>
    </row>
    <row r="6286" spans="1:3" x14ac:dyDescent="0.25">
      <c r="A6286">
        <v>35200162</v>
      </c>
      <c r="B6286" t="s">
        <v>4682</v>
      </c>
      <c r="C6286">
        <v>645.24</v>
      </c>
    </row>
    <row r="6287" spans="1:3" x14ac:dyDescent="0.25">
      <c r="A6287">
        <v>35200163</v>
      </c>
      <c r="B6287" t="s">
        <v>4683</v>
      </c>
      <c r="C6287">
        <v>727.79</v>
      </c>
    </row>
    <row r="6288" spans="1:3" x14ac:dyDescent="0.25">
      <c r="A6288">
        <v>35200164</v>
      </c>
      <c r="B6288" t="s">
        <v>4684</v>
      </c>
      <c r="C6288">
        <v>728.86</v>
      </c>
    </row>
    <row r="6289" spans="1:3" x14ac:dyDescent="0.25">
      <c r="A6289">
        <v>35200165</v>
      </c>
      <c r="B6289" t="s">
        <v>4685</v>
      </c>
      <c r="C6289">
        <v>811.43</v>
      </c>
    </row>
    <row r="6290" spans="1:3" x14ac:dyDescent="0.25">
      <c r="A6290">
        <v>35200166</v>
      </c>
      <c r="B6290" t="s">
        <v>4686</v>
      </c>
      <c r="C6290">
        <v>811.43</v>
      </c>
    </row>
    <row r="6291" spans="1:3" x14ac:dyDescent="0.25">
      <c r="A6291">
        <v>35200167</v>
      </c>
      <c r="B6291" t="s">
        <v>4687</v>
      </c>
      <c r="C6291">
        <v>576.28</v>
      </c>
    </row>
    <row r="6292" spans="1:3" x14ac:dyDescent="0.25">
      <c r="A6292">
        <v>35200168</v>
      </c>
      <c r="B6292" t="s">
        <v>4688</v>
      </c>
      <c r="C6292">
        <v>752.4</v>
      </c>
    </row>
    <row r="6293" spans="1:3" x14ac:dyDescent="0.25">
      <c r="A6293">
        <v>35200169</v>
      </c>
      <c r="B6293" t="s">
        <v>4689</v>
      </c>
      <c r="C6293">
        <v>672.1</v>
      </c>
    </row>
    <row r="6294" spans="1:3" x14ac:dyDescent="0.25">
      <c r="A6294">
        <v>35200170</v>
      </c>
      <c r="B6294" t="s">
        <v>4690</v>
      </c>
      <c r="C6294">
        <v>731.68</v>
      </c>
    </row>
    <row r="6295" spans="1:3" x14ac:dyDescent="0.25">
      <c r="A6295">
        <v>35200171</v>
      </c>
      <c r="B6295" t="s">
        <v>4691</v>
      </c>
      <c r="C6295">
        <v>764.05</v>
      </c>
    </row>
    <row r="6296" spans="1:3" x14ac:dyDescent="0.25">
      <c r="A6296">
        <v>35200516</v>
      </c>
      <c r="B6296" t="s">
        <v>4692</v>
      </c>
      <c r="C6296">
        <v>16.579999999999998</v>
      </c>
    </row>
    <row r="6297" spans="1:3" x14ac:dyDescent="0.25">
      <c r="A6297">
        <v>35200901</v>
      </c>
      <c r="B6297" t="s">
        <v>4693</v>
      </c>
      <c r="C6297">
        <v>49.17</v>
      </c>
    </row>
    <row r="6298" spans="1:3" x14ac:dyDescent="0.25">
      <c r="A6298">
        <v>35200902</v>
      </c>
      <c r="B6298" t="s">
        <v>4694</v>
      </c>
      <c r="C6298">
        <v>62.5</v>
      </c>
    </row>
    <row r="6299" spans="1:3" x14ac:dyDescent="0.25">
      <c r="A6299">
        <v>35200903</v>
      </c>
      <c r="B6299" t="s">
        <v>4695</v>
      </c>
      <c r="C6299">
        <v>65.83</v>
      </c>
    </row>
    <row r="6300" spans="1:3" x14ac:dyDescent="0.25">
      <c r="A6300">
        <v>35200904</v>
      </c>
      <c r="B6300" t="s">
        <v>4696</v>
      </c>
      <c r="C6300">
        <v>70.83</v>
      </c>
    </row>
    <row r="6301" spans="1:3" x14ac:dyDescent="0.25">
      <c r="A6301">
        <v>35200905</v>
      </c>
      <c r="B6301" t="s">
        <v>4697</v>
      </c>
      <c r="C6301">
        <v>82.5</v>
      </c>
    </row>
    <row r="6302" spans="1:3" x14ac:dyDescent="0.25">
      <c r="A6302">
        <v>35200906</v>
      </c>
      <c r="B6302" t="s">
        <v>4698</v>
      </c>
      <c r="C6302">
        <v>90.83</v>
      </c>
    </row>
    <row r="6303" spans="1:3" x14ac:dyDescent="0.25">
      <c r="A6303">
        <v>35200907</v>
      </c>
      <c r="B6303" t="s">
        <v>4699</v>
      </c>
      <c r="C6303">
        <v>132.5</v>
      </c>
    </row>
    <row r="6304" spans="1:3" x14ac:dyDescent="0.25">
      <c r="A6304">
        <v>35200908</v>
      </c>
      <c r="B6304" t="s">
        <v>4700</v>
      </c>
      <c r="C6304">
        <v>124.17</v>
      </c>
    </row>
    <row r="6305" spans="1:3" x14ac:dyDescent="0.25">
      <c r="A6305">
        <v>35200909</v>
      </c>
      <c r="B6305" t="s">
        <v>4701</v>
      </c>
      <c r="C6305">
        <v>165.83</v>
      </c>
    </row>
    <row r="6306" spans="1:3" x14ac:dyDescent="0.25">
      <c r="A6306">
        <v>35200910</v>
      </c>
      <c r="B6306" t="s">
        <v>4702</v>
      </c>
      <c r="C6306">
        <v>182.5</v>
      </c>
    </row>
    <row r="6307" spans="1:3" x14ac:dyDescent="0.25">
      <c r="A6307">
        <v>35200911</v>
      </c>
      <c r="B6307" t="s">
        <v>4703</v>
      </c>
      <c r="C6307">
        <v>174.17</v>
      </c>
    </row>
    <row r="6308" spans="1:3" x14ac:dyDescent="0.25">
      <c r="A6308">
        <v>35200913</v>
      </c>
      <c r="B6308" t="s">
        <v>4704</v>
      </c>
      <c r="C6308">
        <v>249.17</v>
      </c>
    </row>
    <row r="6309" spans="1:3" x14ac:dyDescent="0.25">
      <c r="A6309">
        <v>35200914</v>
      </c>
      <c r="B6309" t="s">
        <v>4705</v>
      </c>
      <c r="C6309">
        <v>57.5</v>
      </c>
    </row>
    <row r="6310" spans="1:3" x14ac:dyDescent="0.25">
      <c r="A6310">
        <v>35200915</v>
      </c>
      <c r="B6310" t="s">
        <v>4706</v>
      </c>
      <c r="C6310">
        <v>79.17</v>
      </c>
    </row>
    <row r="6311" spans="1:3" x14ac:dyDescent="0.25">
      <c r="A6311">
        <v>35200916</v>
      </c>
      <c r="B6311" t="s">
        <v>4707</v>
      </c>
      <c r="C6311">
        <v>74.17</v>
      </c>
    </row>
    <row r="6312" spans="1:3" x14ac:dyDescent="0.25">
      <c r="A6312">
        <v>35200917</v>
      </c>
      <c r="B6312" t="s">
        <v>4708</v>
      </c>
      <c r="C6312">
        <v>132.5</v>
      </c>
    </row>
    <row r="6313" spans="1:3" x14ac:dyDescent="0.25">
      <c r="A6313">
        <v>35200918</v>
      </c>
      <c r="B6313" t="s">
        <v>4709</v>
      </c>
      <c r="C6313">
        <v>99.17</v>
      </c>
    </row>
    <row r="6314" spans="1:3" x14ac:dyDescent="0.25">
      <c r="A6314">
        <v>35200919</v>
      </c>
      <c r="B6314" t="s">
        <v>4710</v>
      </c>
      <c r="C6314">
        <v>115.83</v>
      </c>
    </row>
    <row r="6315" spans="1:3" x14ac:dyDescent="0.25">
      <c r="A6315">
        <v>35200920</v>
      </c>
      <c r="B6315" t="s">
        <v>4711</v>
      </c>
      <c r="C6315">
        <v>132.5</v>
      </c>
    </row>
    <row r="6316" spans="1:3" x14ac:dyDescent="0.25">
      <c r="A6316">
        <v>35200921</v>
      </c>
      <c r="B6316" t="s">
        <v>4712</v>
      </c>
      <c r="C6316">
        <v>140.83000000000001</v>
      </c>
    </row>
    <row r="6317" spans="1:3" x14ac:dyDescent="0.25">
      <c r="A6317">
        <v>35200922</v>
      </c>
      <c r="B6317" t="s">
        <v>4713</v>
      </c>
      <c r="C6317">
        <v>90.83</v>
      </c>
    </row>
    <row r="6318" spans="1:3" x14ac:dyDescent="0.25">
      <c r="A6318">
        <v>35200923</v>
      </c>
      <c r="B6318" t="s">
        <v>4714</v>
      </c>
      <c r="C6318">
        <v>95.83</v>
      </c>
    </row>
    <row r="6319" spans="1:3" x14ac:dyDescent="0.25">
      <c r="A6319">
        <v>35200924</v>
      </c>
      <c r="B6319" t="s">
        <v>4715</v>
      </c>
      <c r="C6319">
        <v>99.17</v>
      </c>
    </row>
    <row r="6320" spans="1:3" x14ac:dyDescent="0.25">
      <c r="A6320">
        <v>35200925</v>
      </c>
      <c r="B6320" t="s">
        <v>4716</v>
      </c>
      <c r="C6320">
        <v>124.17</v>
      </c>
    </row>
    <row r="6321" spans="1:3" x14ac:dyDescent="0.25">
      <c r="A6321">
        <v>35200926</v>
      </c>
      <c r="B6321" t="s">
        <v>4717</v>
      </c>
      <c r="C6321">
        <v>190.83</v>
      </c>
    </row>
    <row r="6322" spans="1:3" x14ac:dyDescent="0.25">
      <c r="A6322">
        <v>35200930</v>
      </c>
      <c r="B6322" t="s">
        <v>4718</v>
      </c>
      <c r="C6322">
        <v>174.17</v>
      </c>
    </row>
    <row r="6323" spans="1:3" x14ac:dyDescent="0.25">
      <c r="A6323">
        <v>35201079</v>
      </c>
      <c r="B6323" t="s">
        <v>4719</v>
      </c>
      <c r="C6323">
        <v>9.08</v>
      </c>
    </row>
    <row r="6324" spans="1:3" x14ac:dyDescent="0.25">
      <c r="A6324">
        <v>35201080</v>
      </c>
      <c r="B6324" t="s">
        <v>4720</v>
      </c>
      <c r="C6324">
        <v>12.42</v>
      </c>
    </row>
    <row r="6325" spans="1:3" x14ac:dyDescent="0.25">
      <c r="A6325">
        <v>35201081</v>
      </c>
      <c r="B6325" t="s">
        <v>4721</v>
      </c>
      <c r="C6325">
        <v>11.58</v>
      </c>
    </row>
    <row r="6326" spans="1:3" x14ac:dyDescent="0.25">
      <c r="A6326">
        <v>35201082</v>
      </c>
      <c r="B6326" t="s">
        <v>4722</v>
      </c>
      <c r="C6326">
        <v>12.42</v>
      </c>
    </row>
    <row r="6327" spans="1:3" x14ac:dyDescent="0.25">
      <c r="A6327">
        <v>35201090</v>
      </c>
      <c r="B6327" t="s">
        <v>4723</v>
      </c>
      <c r="C6327">
        <v>0</v>
      </c>
    </row>
    <row r="6328" spans="1:3" x14ac:dyDescent="0.25">
      <c r="A6328">
        <v>35201095</v>
      </c>
      <c r="B6328" t="s">
        <v>4724</v>
      </c>
      <c r="C6328">
        <v>249.17</v>
      </c>
    </row>
    <row r="6329" spans="1:3" x14ac:dyDescent="0.25">
      <c r="A6329">
        <v>35201902</v>
      </c>
      <c r="B6329" t="s">
        <v>4725</v>
      </c>
      <c r="C6329">
        <v>38.42</v>
      </c>
    </row>
    <row r="6330" spans="1:3" x14ac:dyDescent="0.25">
      <c r="A6330">
        <v>35201903</v>
      </c>
      <c r="B6330" t="s">
        <v>4726</v>
      </c>
      <c r="C6330">
        <v>53.08</v>
      </c>
    </row>
    <row r="6331" spans="1:3" x14ac:dyDescent="0.25">
      <c r="A6331">
        <v>35201904</v>
      </c>
      <c r="B6331" t="s">
        <v>4727</v>
      </c>
      <c r="C6331">
        <v>55.83</v>
      </c>
    </row>
    <row r="6332" spans="1:3" x14ac:dyDescent="0.25">
      <c r="A6332">
        <v>35201905</v>
      </c>
      <c r="B6332" t="s">
        <v>4728</v>
      </c>
      <c r="C6332">
        <v>60.42</v>
      </c>
    </row>
    <row r="6333" spans="1:3" x14ac:dyDescent="0.25">
      <c r="A6333">
        <v>35201906</v>
      </c>
      <c r="B6333" t="s">
        <v>4729</v>
      </c>
      <c r="C6333">
        <v>70.5</v>
      </c>
    </row>
    <row r="6334" spans="1:3" x14ac:dyDescent="0.25">
      <c r="A6334">
        <v>35201907</v>
      </c>
      <c r="B6334" t="s">
        <v>4730</v>
      </c>
      <c r="C6334">
        <v>83.5</v>
      </c>
    </row>
    <row r="6335" spans="1:3" x14ac:dyDescent="0.25">
      <c r="A6335">
        <v>35201908</v>
      </c>
      <c r="B6335" t="s">
        <v>4731</v>
      </c>
      <c r="C6335">
        <v>107.58</v>
      </c>
    </row>
    <row r="6336" spans="1:3" x14ac:dyDescent="0.25">
      <c r="A6336">
        <v>35201909</v>
      </c>
      <c r="B6336" t="s">
        <v>4732</v>
      </c>
      <c r="C6336">
        <v>114.17</v>
      </c>
    </row>
    <row r="6337" spans="1:3" x14ac:dyDescent="0.25">
      <c r="A6337">
        <v>35201910</v>
      </c>
      <c r="B6337" t="s">
        <v>4733</v>
      </c>
      <c r="C6337">
        <v>131.66999999999999</v>
      </c>
    </row>
    <row r="6338" spans="1:3" x14ac:dyDescent="0.25">
      <c r="A6338">
        <v>35201911</v>
      </c>
      <c r="B6338" t="s">
        <v>4734</v>
      </c>
      <c r="C6338">
        <v>160.08000000000001</v>
      </c>
    </row>
    <row r="6339" spans="1:3" x14ac:dyDescent="0.25">
      <c r="A6339">
        <v>35201912</v>
      </c>
      <c r="B6339" t="s">
        <v>4735</v>
      </c>
      <c r="C6339">
        <v>166.67</v>
      </c>
    </row>
    <row r="6340" spans="1:3" x14ac:dyDescent="0.25">
      <c r="A6340">
        <v>35201920</v>
      </c>
      <c r="B6340" t="s">
        <v>4736</v>
      </c>
      <c r="C6340">
        <v>47.42</v>
      </c>
    </row>
    <row r="6341" spans="1:3" x14ac:dyDescent="0.25">
      <c r="A6341">
        <v>35201921</v>
      </c>
      <c r="B6341" t="s">
        <v>4737</v>
      </c>
      <c r="C6341">
        <v>50.83</v>
      </c>
    </row>
    <row r="6342" spans="1:3" x14ac:dyDescent="0.25">
      <c r="A6342">
        <v>35201922</v>
      </c>
      <c r="B6342" t="s">
        <v>4738</v>
      </c>
      <c r="C6342">
        <v>90.75</v>
      </c>
    </row>
    <row r="6343" spans="1:3" x14ac:dyDescent="0.25">
      <c r="A6343">
        <v>35201923</v>
      </c>
      <c r="B6343" t="s">
        <v>4739</v>
      </c>
      <c r="C6343">
        <v>107.58</v>
      </c>
    </row>
    <row r="6344" spans="1:3" x14ac:dyDescent="0.25">
      <c r="A6344">
        <v>35201924</v>
      </c>
      <c r="B6344" t="s">
        <v>4740</v>
      </c>
      <c r="C6344">
        <v>123.92</v>
      </c>
    </row>
    <row r="6345" spans="1:3" x14ac:dyDescent="0.25">
      <c r="A6345">
        <v>35201930</v>
      </c>
      <c r="B6345" t="s">
        <v>4741</v>
      </c>
      <c r="C6345">
        <v>40.5</v>
      </c>
    </row>
    <row r="6346" spans="1:3" x14ac:dyDescent="0.25">
      <c r="A6346">
        <v>35201931</v>
      </c>
      <c r="B6346" t="s">
        <v>4742</v>
      </c>
      <c r="C6346">
        <v>73.17</v>
      </c>
    </row>
    <row r="6347" spans="1:3" x14ac:dyDescent="0.25">
      <c r="A6347">
        <v>35201933</v>
      </c>
      <c r="B6347" t="s">
        <v>4743</v>
      </c>
      <c r="C6347">
        <v>81</v>
      </c>
    </row>
    <row r="6348" spans="1:3" x14ac:dyDescent="0.25">
      <c r="A6348">
        <v>35201934</v>
      </c>
      <c r="B6348" t="s">
        <v>4744</v>
      </c>
      <c r="C6348">
        <v>83.58</v>
      </c>
    </row>
    <row r="6349" spans="1:3" x14ac:dyDescent="0.25">
      <c r="A6349">
        <v>35201935</v>
      </c>
      <c r="B6349" t="s">
        <v>4745</v>
      </c>
      <c r="C6349">
        <v>91.17</v>
      </c>
    </row>
    <row r="6350" spans="1:3" x14ac:dyDescent="0.25">
      <c r="A6350">
        <v>35201936</v>
      </c>
      <c r="B6350" t="s">
        <v>4746</v>
      </c>
      <c r="C6350">
        <v>115.5</v>
      </c>
    </row>
    <row r="6351" spans="1:3" x14ac:dyDescent="0.25">
      <c r="A6351">
        <v>35201937</v>
      </c>
      <c r="B6351" t="s">
        <v>4747</v>
      </c>
      <c r="C6351">
        <v>66.92</v>
      </c>
    </row>
    <row r="6352" spans="1:3" x14ac:dyDescent="0.25">
      <c r="A6352">
        <v>35201938</v>
      </c>
      <c r="B6352" t="s">
        <v>4748</v>
      </c>
      <c r="C6352">
        <v>169.17</v>
      </c>
    </row>
    <row r="6353" spans="1:3" x14ac:dyDescent="0.25">
      <c r="A6353">
        <v>35201940</v>
      </c>
      <c r="B6353" t="s">
        <v>4749</v>
      </c>
      <c r="C6353">
        <v>232.5</v>
      </c>
    </row>
    <row r="6354" spans="1:3" x14ac:dyDescent="0.25">
      <c r="A6354">
        <v>35201946</v>
      </c>
      <c r="B6354" t="s">
        <v>4750</v>
      </c>
      <c r="C6354">
        <v>124.17</v>
      </c>
    </row>
    <row r="6355" spans="1:3" x14ac:dyDescent="0.25">
      <c r="A6355">
        <v>35201948</v>
      </c>
      <c r="B6355" t="s">
        <v>4751</v>
      </c>
      <c r="C6355">
        <v>149.16999999999999</v>
      </c>
    </row>
    <row r="6356" spans="1:3" x14ac:dyDescent="0.25">
      <c r="A6356">
        <v>35202030</v>
      </c>
      <c r="B6356" t="s">
        <v>4752</v>
      </c>
      <c r="C6356">
        <v>49.92</v>
      </c>
    </row>
    <row r="6357" spans="1:3" x14ac:dyDescent="0.25">
      <c r="A6357">
        <v>35202936</v>
      </c>
      <c r="B6357" t="s">
        <v>4753</v>
      </c>
      <c r="C6357">
        <v>90.83</v>
      </c>
    </row>
    <row r="6358" spans="1:3" x14ac:dyDescent="0.25">
      <c r="A6358">
        <v>35202937</v>
      </c>
      <c r="B6358" t="s">
        <v>4754</v>
      </c>
      <c r="C6358">
        <v>182.5</v>
      </c>
    </row>
    <row r="6359" spans="1:3" x14ac:dyDescent="0.25">
      <c r="A6359">
        <v>35300351</v>
      </c>
      <c r="B6359" t="s">
        <v>4755</v>
      </c>
      <c r="C6359">
        <v>168.8</v>
      </c>
    </row>
    <row r="6360" spans="1:3" x14ac:dyDescent="0.25">
      <c r="A6360">
        <v>35300352</v>
      </c>
      <c r="B6360" t="s">
        <v>4756</v>
      </c>
      <c r="C6360">
        <v>183.3</v>
      </c>
    </row>
    <row r="6361" spans="1:3" x14ac:dyDescent="0.25">
      <c r="A6361">
        <v>35300353</v>
      </c>
      <c r="B6361" t="s">
        <v>4757</v>
      </c>
      <c r="C6361">
        <v>189.8</v>
      </c>
    </row>
    <row r="6362" spans="1:3" x14ac:dyDescent="0.25">
      <c r="A6362">
        <v>35300354</v>
      </c>
      <c r="B6362" t="s">
        <v>4758</v>
      </c>
      <c r="C6362">
        <v>213.3</v>
      </c>
    </row>
    <row r="6363" spans="1:3" x14ac:dyDescent="0.25">
      <c r="A6363">
        <v>35300355</v>
      </c>
      <c r="B6363" t="s">
        <v>4759</v>
      </c>
      <c r="C6363">
        <v>218.7</v>
      </c>
    </row>
    <row r="6364" spans="1:3" x14ac:dyDescent="0.25">
      <c r="A6364">
        <v>35300356</v>
      </c>
      <c r="B6364" t="s">
        <v>4760</v>
      </c>
      <c r="C6364">
        <v>244.2</v>
      </c>
    </row>
    <row r="6365" spans="1:3" x14ac:dyDescent="0.25">
      <c r="A6365">
        <v>35300357</v>
      </c>
      <c r="B6365" t="s">
        <v>4761</v>
      </c>
      <c r="C6365">
        <v>244.5</v>
      </c>
    </row>
    <row r="6366" spans="1:3" x14ac:dyDescent="0.25">
      <c r="A6366">
        <v>35300358</v>
      </c>
      <c r="B6366" t="s">
        <v>4762</v>
      </c>
      <c r="C6366">
        <v>329.22</v>
      </c>
    </row>
    <row r="6367" spans="1:3" x14ac:dyDescent="0.25">
      <c r="A6367">
        <v>35300359</v>
      </c>
      <c r="B6367" t="s">
        <v>4763</v>
      </c>
      <c r="C6367">
        <v>337</v>
      </c>
    </row>
    <row r="6368" spans="1:3" x14ac:dyDescent="0.25">
      <c r="A6368">
        <v>35300360</v>
      </c>
      <c r="B6368" t="s">
        <v>4764</v>
      </c>
      <c r="C6368">
        <v>367</v>
      </c>
    </row>
    <row r="6369" spans="1:3" x14ac:dyDescent="0.25">
      <c r="A6369">
        <v>35300361</v>
      </c>
      <c r="B6369" t="s">
        <v>4765</v>
      </c>
      <c r="C6369">
        <v>234.9</v>
      </c>
    </row>
    <row r="6370" spans="1:3" x14ac:dyDescent="0.25">
      <c r="A6370">
        <v>35300362</v>
      </c>
      <c r="B6370" t="s">
        <v>4766</v>
      </c>
      <c r="C6370">
        <v>264</v>
      </c>
    </row>
    <row r="6371" spans="1:3" x14ac:dyDescent="0.25">
      <c r="A6371">
        <v>35300363</v>
      </c>
      <c r="B6371" t="s">
        <v>4767</v>
      </c>
      <c r="C6371">
        <v>280.5</v>
      </c>
    </row>
    <row r="6372" spans="1:3" x14ac:dyDescent="0.25">
      <c r="A6372">
        <v>35300364</v>
      </c>
      <c r="B6372" t="s">
        <v>4768</v>
      </c>
      <c r="C6372">
        <v>300</v>
      </c>
    </row>
    <row r="6373" spans="1:3" x14ac:dyDescent="0.25">
      <c r="A6373">
        <v>35300365</v>
      </c>
      <c r="B6373" t="s">
        <v>4769</v>
      </c>
      <c r="C6373">
        <v>234.9</v>
      </c>
    </row>
    <row r="6374" spans="1:3" x14ac:dyDescent="0.25">
      <c r="A6374">
        <v>35300366</v>
      </c>
      <c r="B6374" t="s">
        <v>4770</v>
      </c>
      <c r="C6374">
        <v>250.3</v>
      </c>
    </row>
    <row r="6375" spans="1:3" x14ac:dyDescent="0.25">
      <c r="A6375">
        <v>35300367</v>
      </c>
      <c r="B6375" t="s">
        <v>4771</v>
      </c>
      <c r="C6375">
        <v>282</v>
      </c>
    </row>
    <row r="6376" spans="1:3" x14ac:dyDescent="0.25">
      <c r="A6376">
        <v>35300368</v>
      </c>
      <c r="B6376" t="s">
        <v>4772</v>
      </c>
      <c r="C6376">
        <v>288</v>
      </c>
    </row>
    <row r="6377" spans="1:3" x14ac:dyDescent="0.25">
      <c r="A6377">
        <v>35300369</v>
      </c>
      <c r="B6377" t="s">
        <v>4773</v>
      </c>
      <c r="C6377">
        <v>328</v>
      </c>
    </row>
    <row r="6378" spans="1:3" x14ac:dyDescent="0.25">
      <c r="A6378">
        <v>35300370</v>
      </c>
      <c r="B6378" t="s">
        <v>4774</v>
      </c>
      <c r="C6378">
        <v>399</v>
      </c>
    </row>
    <row r="6379" spans="1:3" x14ac:dyDescent="0.25">
      <c r="A6379">
        <v>36100042</v>
      </c>
      <c r="B6379" t="s">
        <v>4775</v>
      </c>
      <c r="C6379">
        <v>782.5</v>
      </c>
    </row>
    <row r="6380" spans="1:3" x14ac:dyDescent="0.25">
      <c r="A6380">
        <v>36100043</v>
      </c>
      <c r="B6380" t="s">
        <v>4776</v>
      </c>
      <c r="C6380">
        <v>807.5</v>
      </c>
    </row>
    <row r="6381" spans="1:3" x14ac:dyDescent="0.25">
      <c r="A6381">
        <v>36100044</v>
      </c>
      <c r="B6381" t="s">
        <v>4777</v>
      </c>
      <c r="C6381">
        <v>874.17</v>
      </c>
    </row>
    <row r="6382" spans="1:3" x14ac:dyDescent="0.25">
      <c r="A6382">
        <v>36100045</v>
      </c>
      <c r="B6382" t="s">
        <v>4778</v>
      </c>
      <c r="C6382">
        <v>1040.83</v>
      </c>
    </row>
    <row r="6383" spans="1:3" x14ac:dyDescent="0.25">
      <c r="A6383">
        <v>36100046</v>
      </c>
      <c r="B6383" t="s">
        <v>4779</v>
      </c>
      <c r="C6383">
        <v>965.83</v>
      </c>
    </row>
    <row r="6384" spans="1:3" x14ac:dyDescent="0.25">
      <c r="A6384">
        <v>36100095</v>
      </c>
      <c r="B6384" t="s">
        <v>4780</v>
      </c>
      <c r="C6384">
        <v>1132.5</v>
      </c>
    </row>
    <row r="6385" spans="1:3" x14ac:dyDescent="0.25">
      <c r="A6385">
        <v>36100151</v>
      </c>
      <c r="B6385" t="s">
        <v>4781</v>
      </c>
      <c r="C6385">
        <v>1070.83</v>
      </c>
    </row>
    <row r="6386" spans="1:3" x14ac:dyDescent="0.25">
      <c r="A6386">
        <v>36100253</v>
      </c>
      <c r="B6386" t="s">
        <v>4782</v>
      </c>
      <c r="C6386">
        <v>1158.33</v>
      </c>
    </row>
    <row r="6387" spans="1:3" x14ac:dyDescent="0.25">
      <c r="A6387">
        <v>36100453</v>
      </c>
      <c r="B6387" t="s">
        <v>4783</v>
      </c>
      <c r="C6387">
        <v>1243.74</v>
      </c>
    </row>
    <row r="6388" spans="1:3" x14ac:dyDescent="0.25">
      <c r="A6388">
        <v>36101043</v>
      </c>
      <c r="B6388" t="s">
        <v>4784</v>
      </c>
      <c r="C6388">
        <v>707.5</v>
      </c>
    </row>
    <row r="6389" spans="1:3" x14ac:dyDescent="0.25">
      <c r="A6389">
        <v>36102043</v>
      </c>
      <c r="B6389" t="s">
        <v>4785</v>
      </c>
      <c r="C6389">
        <v>707.5</v>
      </c>
    </row>
    <row r="6390" spans="1:3" x14ac:dyDescent="0.25">
      <c r="A6390">
        <v>36103300</v>
      </c>
      <c r="B6390" t="s">
        <v>4786</v>
      </c>
      <c r="C6390">
        <v>0</v>
      </c>
    </row>
    <row r="6391" spans="1:3" x14ac:dyDescent="0.25">
      <c r="A6391">
        <v>36103351</v>
      </c>
      <c r="B6391" t="s">
        <v>4787</v>
      </c>
      <c r="C6391">
        <v>740.83</v>
      </c>
    </row>
    <row r="6392" spans="1:3" x14ac:dyDescent="0.25">
      <c r="A6392">
        <v>36103352</v>
      </c>
      <c r="B6392" t="s">
        <v>4788</v>
      </c>
      <c r="C6392">
        <v>790.83</v>
      </c>
    </row>
    <row r="6393" spans="1:3" x14ac:dyDescent="0.25">
      <c r="A6393">
        <v>36103353</v>
      </c>
      <c r="B6393" t="s">
        <v>4789</v>
      </c>
      <c r="C6393">
        <v>965.83</v>
      </c>
    </row>
    <row r="6394" spans="1:3" x14ac:dyDescent="0.25">
      <c r="A6394">
        <v>36103355</v>
      </c>
      <c r="B6394" t="s">
        <v>4790</v>
      </c>
      <c r="C6394">
        <v>1070.83</v>
      </c>
    </row>
    <row r="6395" spans="1:3" x14ac:dyDescent="0.25">
      <c r="A6395">
        <v>36103356</v>
      </c>
      <c r="B6395" t="s">
        <v>4791</v>
      </c>
      <c r="C6395">
        <v>1124.17</v>
      </c>
    </row>
    <row r="6396" spans="1:3" x14ac:dyDescent="0.25">
      <c r="A6396">
        <v>36103357</v>
      </c>
      <c r="B6396" t="s">
        <v>4792</v>
      </c>
      <c r="C6396">
        <v>1241.67</v>
      </c>
    </row>
    <row r="6397" spans="1:3" x14ac:dyDescent="0.25">
      <c r="A6397">
        <v>36103360</v>
      </c>
      <c r="B6397" t="s">
        <v>4793</v>
      </c>
      <c r="C6397">
        <v>32.5</v>
      </c>
    </row>
    <row r="6398" spans="1:3" x14ac:dyDescent="0.25">
      <c r="A6398">
        <v>36103450</v>
      </c>
      <c r="B6398" t="s">
        <v>4794</v>
      </c>
      <c r="C6398">
        <v>790.83</v>
      </c>
    </row>
    <row r="6399" spans="1:3" x14ac:dyDescent="0.25">
      <c r="A6399">
        <v>36103451</v>
      </c>
      <c r="B6399" t="s">
        <v>4795</v>
      </c>
      <c r="C6399">
        <v>824.17</v>
      </c>
    </row>
    <row r="6400" spans="1:3" x14ac:dyDescent="0.25">
      <c r="A6400">
        <v>36103452</v>
      </c>
      <c r="B6400" t="s">
        <v>4796</v>
      </c>
      <c r="C6400">
        <v>890.83</v>
      </c>
    </row>
    <row r="6401" spans="1:3" x14ac:dyDescent="0.25">
      <c r="A6401">
        <v>36103455</v>
      </c>
      <c r="B6401" t="s">
        <v>4797</v>
      </c>
      <c r="C6401">
        <v>957.5</v>
      </c>
    </row>
    <row r="6402" spans="1:3" x14ac:dyDescent="0.25">
      <c r="A6402">
        <v>36103470</v>
      </c>
      <c r="B6402" t="s">
        <v>4798</v>
      </c>
      <c r="C6402">
        <v>832.5</v>
      </c>
    </row>
    <row r="6403" spans="1:3" x14ac:dyDescent="0.25">
      <c r="A6403">
        <v>36103471</v>
      </c>
      <c r="B6403" t="s">
        <v>4799</v>
      </c>
      <c r="C6403">
        <v>882.5</v>
      </c>
    </row>
    <row r="6404" spans="1:3" x14ac:dyDescent="0.25">
      <c r="A6404">
        <v>36104510</v>
      </c>
      <c r="B6404" t="s">
        <v>4800</v>
      </c>
      <c r="C6404">
        <v>1029.17</v>
      </c>
    </row>
    <row r="6405" spans="1:3" x14ac:dyDescent="0.25">
      <c r="A6405">
        <v>36104520</v>
      </c>
      <c r="B6405" t="s">
        <v>4801</v>
      </c>
      <c r="C6405">
        <v>1115.83</v>
      </c>
    </row>
    <row r="6406" spans="1:3" x14ac:dyDescent="0.25">
      <c r="A6406">
        <v>36105510</v>
      </c>
      <c r="B6406" t="s">
        <v>4802</v>
      </c>
      <c r="C6406">
        <v>1029.17</v>
      </c>
    </row>
    <row r="6407" spans="1:3" x14ac:dyDescent="0.25">
      <c r="A6407">
        <v>36105520</v>
      </c>
      <c r="B6407" t="s">
        <v>4803</v>
      </c>
      <c r="C6407">
        <v>1115.83</v>
      </c>
    </row>
    <row r="6408" spans="1:3" x14ac:dyDescent="0.25">
      <c r="A6408">
        <v>36300002</v>
      </c>
      <c r="B6408" t="s">
        <v>4804</v>
      </c>
      <c r="C6408">
        <v>2744</v>
      </c>
    </row>
    <row r="6409" spans="1:3" x14ac:dyDescent="0.25">
      <c r="A6409">
        <v>36300003</v>
      </c>
      <c r="B6409" t="s">
        <v>4805</v>
      </c>
      <c r="C6409">
        <v>2864</v>
      </c>
    </row>
    <row r="6410" spans="1:3" x14ac:dyDescent="0.25">
      <c r="A6410">
        <v>36300004</v>
      </c>
      <c r="B6410" t="s">
        <v>4806</v>
      </c>
      <c r="C6410">
        <v>2990</v>
      </c>
    </row>
    <row r="6411" spans="1:3" x14ac:dyDescent="0.25">
      <c r="A6411">
        <v>36300005</v>
      </c>
      <c r="B6411" t="s">
        <v>4807</v>
      </c>
      <c r="C6411">
        <v>3150</v>
      </c>
    </row>
    <row r="6412" spans="1:3" x14ac:dyDescent="0.25">
      <c r="A6412">
        <v>36300006</v>
      </c>
      <c r="B6412" t="s">
        <v>4808</v>
      </c>
      <c r="C6412">
        <v>3326</v>
      </c>
    </row>
    <row r="6413" spans="1:3" x14ac:dyDescent="0.25">
      <c r="A6413">
        <v>36300007</v>
      </c>
      <c r="B6413" t="s">
        <v>4809</v>
      </c>
      <c r="C6413">
        <v>3620</v>
      </c>
    </row>
    <row r="6414" spans="1:3" x14ac:dyDescent="0.25">
      <c r="A6414">
        <v>36300008</v>
      </c>
      <c r="B6414" t="s">
        <v>4810</v>
      </c>
      <c r="C6414">
        <v>3914</v>
      </c>
    </row>
    <row r="6415" spans="1:3" x14ac:dyDescent="0.25">
      <c r="A6415">
        <v>36300009</v>
      </c>
      <c r="B6415" t="s">
        <v>4811</v>
      </c>
      <c r="C6415">
        <v>4088</v>
      </c>
    </row>
    <row r="6416" spans="1:3" x14ac:dyDescent="0.25">
      <c r="A6416">
        <v>36300010</v>
      </c>
      <c r="B6416" t="s">
        <v>4812</v>
      </c>
      <c r="C6416">
        <v>4320</v>
      </c>
    </row>
    <row r="6417" spans="1:3" x14ac:dyDescent="0.25">
      <c r="A6417">
        <v>36300011</v>
      </c>
      <c r="B6417" t="s">
        <v>4813</v>
      </c>
      <c r="C6417">
        <v>4200</v>
      </c>
    </row>
    <row r="6418" spans="1:3" x14ac:dyDescent="0.25">
      <c r="A6418">
        <v>36300012</v>
      </c>
      <c r="B6418" t="s">
        <v>8465</v>
      </c>
      <c r="C6418">
        <v>3326</v>
      </c>
    </row>
    <row r="6419" spans="1:3" x14ac:dyDescent="0.25">
      <c r="A6419">
        <v>36300030</v>
      </c>
      <c r="B6419" t="s">
        <v>4814</v>
      </c>
      <c r="C6419">
        <v>5104</v>
      </c>
    </row>
    <row r="6420" spans="1:3" x14ac:dyDescent="0.25">
      <c r="A6420">
        <v>36302190</v>
      </c>
      <c r="B6420" t="s">
        <v>4815</v>
      </c>
      <c r="C6420">
        <v>4600</v>
      </c>
    </row>
    <row r="6421" spans="1:3" x14ac:dyDescent="0.25">
      <c r="A6421">
        <v>36302191</v>
      </c>
      <c r="B6421" t="s">
        <v>4816</v>
      </c>
      <c r="C6421">
        <v>2310</v>
      </c>
    </row>
    <row r="6422" spans="1:3" x14ac:dyDescent="0.25">
      <c r="A6422">
        <v>36302192</v>
      </c>
      <c r="B6422" t="s">
        <v>4817</v>
      </c>
      <c r="C6422">
        <v>2534</v>
      </c>
    </row>
    <row r="6423" spans="1:3" x14ac:dyDescent="0.25">
      <c r="A6423">
        <v>36302193</v>
      </c>
      <c r="B6423" t="s">
        <v>4818</v>
      </c>
      <c r="C6423">
        <v>2640</v>
      </c>
    </row>
    <row r="6424" spans="1:3" x14ac:dyDescent="0.25">
      <c r="A6424">
        <v>36302194</v>
      </c>
      <c r="B6424" t="s">
        <v>4819</v>
      </c>
      <c r="C6424">
        <v>2940</v>
      </c>
    </row>
    <row r="6425" spans="1:3" x14ac:dyDescent="0.25">
      <c r="A6425">
        <v>36302200</v>
      </c>
      <c r="B6425" t="s">
        <v>4820</v>
      </c>
      <c r="C6425">
        <v>4670</v>
      </c>
    </row>
    <row r="6426" spans="1:3" x14ac:dyDescent="0.25">
      <c r="A6426">
        <v>37001000</v>
      </c>
      <c r="B6426" t="s">
        <v>8466</v>
      </c>
      <c r="C6426">
        <v>0</v>
      </c>
    </row>
    <row r="6427" spans="1:3" x14ac:dyDescent="0.25">
      <c r="A6427">
        <v>37002000</v>
      </c>
      <c r="B6427" t="s">
        <v>8467</v>
      </c>
      <c r="C6427">
        <v>0</v>
      </c>
    </row>
    <row r="6428" spans="1:3" x14ac:dyDescent="0.25">
      <c r="A6428">
        <v>37003000</v>
      </c>
      <c r="B6428" t="s">
        <v>8468</v>
      </c>
      <c r="C6428">
        <v>0</v>
      </c>
    </row>
    <row r="6429" spans="1:3" x14ac:dyDescent="0.25">
      <c r="A6429">
        <v>37004000</v>
      </c>
      <c r="B6429" t="s">
        <v>8469</v>
      </c>
      <c r="C6429">
        <v>0</v>
      </c>
    </row>
    <row r="6430" spans="1:3" x14ac:dyDescent="0.25">
      <c r="A6430">
        <v>37004010</v>
      </c>
      <c r="B6430" t="s">
        <v>8470</v>
      </c>
      <c r="C6430">
        <v>0</v>
      </c>
    </row>
    <row r="6431" spans="1:3" x14ac:dyDescent="0.25">
      <c r="A6431">
        <v>37004020</v>
      </c>
      <c r="B6431" t="s">
        <v>8471</v>
      </c>
      <c r="C6431">
        <v>0</v>
      </c>
    </row>
    <row r="6432" spans="1:3" x14ac:dyDescent="0.25">
      <c r="A6432">
        <v>37004030</v>
      </c>
      <c r="B6432" t="s">
        <v>8472</v>
      </c>
      <c r="C6432">
        <v>0</v>
      </c>
    </row>
    <row r="6433" spans="1:3" x14ac:dyDescent="0.25">
      <c r="A6433">
        <v>37004040</v>
      </c>
      <c r="B6433" t="s">
        <v>8473</v>
      </c>
      <c r="C6433">
        <v>0</v>
      </c>
    </row>
    <row r="6434" spans="1:3" x14ac:dyDescent="0.25">
      <c r="A6434">
        <v>37004050</v>
      </c>
      <c r="B6434" t="s">
        <v>8474</v>
      </c>
      <c r="C6434">
        <v>0</v>
      </c>
    </row>
    <row r="6435" spans="1:3" x14ac:dyDescent="0.25">
      <c r="A6435">
        <v>37004500</v>
      </c>
      <c r="B6435" t="s">
        <v>8475</v>
      </c>
      <c r="C6435">
        <v>0</v>
      </c>
    </row>
    <row r="6436" spans="1:3" x14ac:dyDescent="0.25">
      <c r="A6436">
        <v>37004510</v>
      </c>
      <c r="B6436" t="s">
        <v>8476</v>
      </c>
      <c r="C6436">
        <v>0</v>
      </c>
    </row>
    <row r="6437" spans="1:3" x14ac:dyDescent="0.25">
      <c r="A6437">
        <v>37004520</v>
      </c>
      <c r="B6437" t="s">
        <v>8477</v>
      </c>
      <c r="C6437">
        <v>0</v>
      </c>
    </row>
    <row r="6438" spans="1:3" x14ac:dyDescent="0.25">
      <c r="A6438">
        <v>37004530</v>
      </c>
      <c r="B6438" t="s">
        <v>8478</v>
      </c>
      <c r="C6438">
        <v>0</v>
      </c>
    </row>
    <row r="6439" spans="1:3" x14ac:dyDescent="0.25">
      <c r="A6439">
        <v>38005020</v>
      </c>
      <c r="B6439" t="s">
        <v>8479</v>
      </c>
      <c r="C6439">
        <v>374.17</v>
      </c>
    </row>
    <row r="6440" spans="1:3" x14ac:dyDescent="0.25">
      <c r="A6440">
        <v>38007010</v>
      </c>
      <c r="B6440" t="s">
        <v>8480</v>
      </c>
      <c r="C6440">
        <v>65.83</v>
      </c>
    </row>
    <row r="6441" spans="1:3" x14ac:dyDescent="0.25">
      <c r="A6441">
        <v>38007020</v>
      </c>
      <c r="B6441" t="s">
        <v>8481</v>
      </c>
      <c r="C6441">
        <v>24.92</v>
      </c>
    </row>
    <row r="6442" spans="1:3" x14ac:dyDescent="0.25">
      <c r="A6442">
        <v>38059999</v>
      </c>
      <c r="B6442" t="s">
        <v>6518</v>
      </c>
      <c r="C6442">
        <v>0</v>
      </c>
    </row>
    <row r="6443" spans="1:3" x14ac:dyDescent="0.25">
      <c r="A6443">
        <v>38100468</v>
      </c>
      <c r="B6443" t="s">
        <v>8482</v>
      </c>
      <c r="C6443">
        <v>60.86</v>
      </c>
    </row>
    <row r="6444" spans="1:3" x14ac:dyDescent="0.25">
      <c r="A6444">
        <v>38100469</v>
      </c>
      <c r="B6444" t="s">
        <v>8483</v>
      </c>
      <c r="C6444">
        <v>90.83</v>
      </c>
    </row>
    <row r="6445" spans="1:3" x14ac:dyDescent="0.25">
      <c r="A6445">
        <v>38100470</v>
      </c>
      <c r="B6445" t="s">
        <v>8484</v>
      </c>
      <c r="C6445">
        <v>157.5</v>
      </c>
    </row>
    <row r="6446" spans="1:3" x14ac:dyDescent="0.25">
      <c r="A6446">
        <v>38102374</v>
      </c>
      <c r="B6446" t="s">
        <v>4821</v>
      </c>
      <c r="C6446">
        <v>8.5500000000000007</v>
      </c>
    </row>
    <row r="6447" spans="1:3" x14ac:dyDescent="0.25">
      <c r="A6447">
        <v>38102375</v>
      </c>
      <c r="B6447" t="s">
        <v>4822</v>
      </c>
      <c r="C6447">
        <v>7.6</v>
      </c>
    </row>
    <row r="6448" spans="1:3" x14ac:dyDescent="0.25">
      <c r="A6448">
        <v>38102376</v>
      </c>
      <c r="B6448" t="s">
        <v>4823</v>
      </c>
      <c r="C6448">
        <v>760</v>
      </c>
    </row>
    <row r="6449" spans="1:3" x14ac:dyDescent="0.25">
      <c r="A6449">
        <v>38102495</v>
      </c>
      <c r="B6449" t="s">
        <v>4824</v>
      </c>
      <c r="C6449">
        <v>9.5</v>
      </c>
    </row>
    <row r="6450" spans="1:3" x14ac:dyDescent="0.25">
      <c r="A6450">
        <v>38104371</v>
      </c>
      <c r="B6450" t="s">
        <v>4825</v>
      </c>
      <c r="C6450">
        <v>0</v>
      </c>
    </row>
    <row r="6451" spans="1:3" x14ac:dyDescent="0.25">
      <c r="A6451">
        <v>38200377</v>
      </c>
      <c r="B6451" t="s">
        <v>4826</v>
      </c>
      <c r="C6451">
        <v>118.01</v>
      </c>
    </row>
    <row r="6452" spans="1:3" x14ac:dyDescent="0.25">
      <c r="A6452">
        <v>38200378</v>
      </c>
      <c r="B6452" t="s">
        <v>4827</v>
      </c>
      <c r="C6452">
        <v>165.26</v>
      </c>
    </row>
    <row r="6453" spans="1:3" x14ac:dyDescent="0.25">
      <c r="A6453">
        <v>38200379</v>
      </c>
      <c r="B6453" t="s">
        <v>4828</v>
      </c>
      <c r="C6453">
        <v>168.35</v>
      </c>
    </row>
    <row r="6454" spans="1:3" x14ac:dyDescent="0.25">
      <c r="A6454">
        <v>38200380</v>
      </c>
      <c r="B6454" t="s">
        <v>4829</v>
      </c>
      <c r="C6454">
        <v>187.6</v>
      </c>
    </row>
    <row r="6455" spans="1:3" x14ac:dyDescent="0.25">
      <c r="A6455">
        <v>38200381</v>
      </c>
      <c r="B6455" t="s">
        <v>4830</v>
      </c>
      <c r="C6455">
        <v>219.93</v>
      </c>
    </row>
    <row r="6456" spans="1:3" x14ac:dyDescent="0.25">
      <c r="A6456">
        <v>38200382</v>
      </c>
      <c r="B6456" t="s">
        <v>4831</v>
      </c>
      <c r="C6456">
        <v>232.63</v>
      </c>
    </row>
    <row r="6457" spans="1:3" x14ac:dyDescent="0.25">
      <c r="A6457">
        <v>38200383</v>
      </c>
      <c r="B6457" t="s">
        <v>4832</v>
      </c>
      <c r="C6457">
        <v>242.9</v>
      </c>
    </row>
    <row r="6458" spans="1:3" x14ac:dyDescent="0.25">
      <c r="A6458">
        <v>38200384</v>
      </c>
      <c r="B6458" t="s">
        <v>4833</v>
      </c>
      <c r="C6458">
        <v>261</v>
      </c>
    </row>
    <row r="6459" spans="1:3" x14ac:dyDescent="0.25">
      <c r="A6459">
        <v>38200385</v>
      </c>
      <c r="B6459" t="s">
        <v>4834</v>
      </c>
      <c r="C6459">
        <v>332</v>
      </c>
    </row>
    <row r="6460" spans="1:3" x14ac:dyDescent="0.25">
      <c r="A6460">
        <v>38200386</v>
      </c>
      <c r="B6460" t="s">
        <v>4835</v>
      </c>
      <c r="C6460">
        <v>345.15</v>
      </c>
    </row>
    <row r="6461" spans="1:3" x14ac:dyDescent="0.25">
      <c r="A6461">
        <v>38200387</v>
      </c>
      <c r="B6461" t="s">
        <v>4836</v>
      </c>
      <c r="C6461">
        <v>408.19</v>
      </c>
    </row>
    <row r="6462" spans="1:3" x14ac:dyDescent="0.25">
      <c r="A6462">
        <v>38200388</v>
      </c>
      <c r="B6462" t="s">
        <v>4837</v>
      </c>
      <c r="C6462">
        <v>413.49</v>
      </c>
    </row>
    <row r="6463" spans="1:3" x14ac:dyDescent="0.25">
      <c r="A6463">
        <v>38200389</v>
      </c>
      <c r="B6463" t="s">
        <v>4838</v>
      </c>
      <c r="C6463">
        <v>455</v>
      </c>
    </row>
    <row r="6464" spans="1:3" x14ac:dyDescent="0.25">
      <c r="A6464">
        <v>38200390</v>
      </c>
      <c r="B6464" t="s">
        <v>4839</v>
      </c>
      <c r="C6464">
        <v>532.36</v>
      </c>
    </row>
    <row r="6465" spans="1:3" x14ac:dyDescent="0.25">
      <c r="A6465">
        <v>38200391</v>
      </c>
      <c r="B6465" t="s">
        <v>4840</v>
      </c>
      <c r="C6465">
        <v>562.86</v>
      </c>
    </row>
    <row r="6466" spans="1:3" x14ac:dyDescent="0.25">
      <c r="A6466">
        <v>38200392</v>
      </c>
      <c r="B6466" t="s">
        <v>4841</v>
      </c>
      <c r="C6466">
        <v>650.07000000000005</v>
      </c>
    </row>
    <row r="6467" spans="1:3" x14ac:dyDescent="0.25">
      <c r="A6467">
        <v>38200393</v>
      </c>
      <c r="B6467" t="s">
        <v>4842</v>
      </c>
      <c r="C6467">
        <v>683.66</v>
      </c>
    </row>
    <row r="6468" spans="1:3" x14ac:dyDescent="0.25">
      <c r="A6468">
        <v>38200394</v>
      </c>
      <c r="B6468" t="s">
        <v>4843</v>
      </c>
      <c r="C6468">
        <v>835.26</v>
      </c>
    </row>
    <row r="6469" spans="1:3" x14ac:dyDescent="0.25">
      <c r="A6469">
        <v>38200395</v>
      </c>
      <c r="B6469" t="s">
        <v>4844</v>
      </c>
      <c r="C6469">
        <v>187.31</v>
      </c>
    </row>
    <row r="6470" spans="1:3" x14ac:dyDescent="0.25">
      <c r="A6470">
        <v>38200396</v>
      </c>
      <c r="B6470" t="s">
        <v>4845</v>
      </c>
      <c r="C6470">
        <v>229.9</v>
      </c>
    </row>
    <row r="6471" spans="1:3" x14ac:dyDescent="0.25">
      <c r="A6471">
        <v>38200397</v>
      </c>
      <c r="B6471" t="s">
        <v>4846</v>
      </c>
      <c r="C6471">
        <v>287.22000000000003</v>
      </c>
    </row>
    <row r="6472" spans="1:3" x14ac:dyDescent="0.25">
      <c r="A6472">
        <v>38200398</v>
      </c>
      <c r="B6472" t="s">
        <v>4847</v>
      </c>
      <c r="C6472">
        <v>249.48</v>
      </c>
    </row>
    <row r="6473" spans="1:3" x14ac:dyDescent="0.25">
      <c r="A6473">
        <v>38200399</v>
      </c>
      <c r="B6473" t="s">
        <v>4848</v>
      </c>
      <c r="C6473">
        <v>253.62</v>
      </c>
    </row>
    <row r="6474" spans="1:3" x14ac:dyDescent="0.25">
      <c r="A6474">
        <v>38200400</v>
      </c>
      <c r="B6474" t="s">
        <v>4849</v>
      </c>
      <c r="C6474">
        <v>256.79000000000002</v>
      </c>
    </row>
    <row r="6475" spans="1:3" x14ac:dyDescent="0.25">
      <c r="A6475">
        <v>38200401</v>
      </c>
      <c r="B6475" t="s">
        <v>4850</v>
      </c>
      <c r="C6475">
        <v>266.23</v>
      </c>
    </row>
    <row r="6476" spans="1:3" x14ac:dyDescent="0.25">
      <c r="A6476">
        <v>38200402</v>
      </c>
      <c r="B6476" t="s">
        <v>4851</v>
      </c>
      <c r="C6476">
        <v>271.52</v>
      </c>
    </row>
    <row r="6477" spans="1:3" x14ac:dyDescent="0.25">
      <c r="A6477">
        <v>38200403</v>
      </c>
      <c r="B6477" t="s">
        <v>4852</v>
      </c>
      <c r="C6477">
        <v>313.58</v>
      </c>
    </row>
    <row r="6478" spans="1:3" x14ac:dyDescent="0.25">
      <c r="A6478">
        <v>38200404</v>
      </c>
      <c r="B6478" t="s">
        <v>4853</v>
      </c>
      <c r="C6478">
        <v>305.12</v>
      </c>
    </row>
    <row r="6479" spans="1:3" x14ac:dyDescent="0.25">
      <c r="A6479">
        <v>38200405</v>
      </c>
      <c r="B6479" t="s">
        <v>4854</v>
      </c>
      <c r="C6479">
        <v>295.48</v>
      </c>
    </row>
    <row r="6480" spans="1:3" x14ac:dyDescent="0.25">
      <c r="A6480">
        <v>38200406</v>
      </c>
      <c r="B6480" t="s">
        <v>4855</v>
      </c>
      <c r="C6480">
        <v>305.12</v>
      </c>
    </row>
    <row r="6481" spans="1:3" x14ac:dyDescent="0.25">
      <c r="A6481">
        <v>38200407</v>
      </c>
      <c r="B6481" t="s">
        <v>4856</v>
      </c>
      <c r="C6481">
        <v>305.12</v>
      </c>
    </row>
    <row r="6482" spans="1:3" x14ac:dyDescent="0.25">
      <c r="A6482">
        <v>38200408</v>
      </c>
      <c r="B6482" t="s">
        <v>4857</v>
      </c>
      <c r="C6482">
        <v>522.77</v>
      </c>
    </row>
    <row r="6483" spans="1:3" x14ac:dyDescent="0.25">
      <c r="A6483">
        <v>38200409</v>
      </c>
      <c r="B6483" t="s">
        <v>4858</v>
      </c>
      <c r="C6483">
        <v>361.99</v>
      </c>
    </row>
    <row r="6484" spans="1:3" x14ac:dyDescent="0.25">
      <c r="A6484">
        <v>38200410</v>
      </c>
      <c r="B6484" t="s">
        <v>4859</v>
      </c>
      <c r="C6484">
        <v>366.14</v>
      </c>
    </row>
    <row r="6485" spans="1:3" x14ac:dyDescent="0.25">
      <c r="A6485">
        <v>38200411</v>
      </c>
      <c r="B6485" t="s">
        <v>4860</v>
      </c>
      <c r="C6485">
        <v>369.32</v>
      </c>
    </row>
    <row r="6486" spans="1:3" x14ac:dyDescent="0.25">
      <c r="A6486">
        <v>38200412</v>
      </c>
      <c r="B6486" t="s">
        <v>4861</v>
      </c>
      <c r="C6486">
        <v>321.95999999999998</v>
      </c>
    </row>
    <row r="6487" spans="1:3" x14ac:dyDescent="0.25">
      <c r="A6487">
        <v>38200413</v>
      </c>
      <c r="B6487" t="s">
        <v>4862</v>
      </c>
      <c r="C6487">
        <v>323.02</v>
      </c>
    </row>
    <row r="6488" spans="1:3" x14ac:dyDescent="0.25">
      <c r="A6488">
        <v>38200414</v>
      </c>
      <c r="B6488" t="s">
        <v>4863</v>
      </c>
      <c r="C6488">
        <v>448</v>
      </c>
    </row>
    <row r="6489" spans="1:3" x14ac:dyDescent="0.25">
      <c r="A6489">
        <v>38200415</v>
      </c>
      <c r="B6489" t="s">
        <v>4864</v>
      </c>
      <c r="C6489">
        <v>393.57</v>
      </c>
    </row>
    <row r="6490" spans="1:3" x14ac:dyDescent="0.25">
      <c r="A6490">
        <v>38200416</v>
      </c>
      <c r="B6490" t="s">
        <v>4865</v>
      </c>
      <c r="C6490">
        <v>456.7</v>
      </c>
    </row>
    <row r="6491" spans="1:3" x14ac:dyDescent="0.25">
      <c r="A6491">
        <v>38200417</v>
      </c>
      <c r="B6491" t="s">
        <v>4866</v>
      </c>
      <c r="C6491">
        <v>401.94</v>
      </c>
    </row>
    <row r="6492" spans="1:3" x14ac:dyDescent="0.25">
      <c r="A6492">
        <v>38200418</v>
      </c>
      <c r="B6492" t="s">
        <v>4867</v>
      </c>
      <c r="C6492">
        <v>417.73</v>
      </c>
    </row>
    <row r="6493" spans="1:3" x14ac:dyDescent="0.25">
      <c r="A6493">
        <v>38200419</v>
      </c>
      <c r="B6493" t="s">
        <v>4868</v>
      </c>
      <c r="C6493">
        <v>440.83</v>
      </c>
    </row>
    <row r="6494" spans="1:3" x14ac:dyDescent="0.25">
      <c r="A6494">
        <v>38200420</v>
      </c>
      <c r="B6494" t="s">
        <v>4869</v>
      </c>
      <c r="C6494">
        <v>450.35</v>
      </c>
    </row>
    <row r="6495" spans="1:3" x14ac:dyDescent="0.25">
      <c r="A6495">
        <v>38200421</v>
      </c>
      <c r="B6495" t="s">
        <v>4870</v>
      </c>
      <c r="C6495">
        <v>510.23</v>
      </c>
    </row>
    <row r="6496" spans="1:3" x14ac:dyDescent="0.25">
      <c r="A6496">
        <v>38200422</v>
      </c>
      <c r="B6496" t="s">
        <v>4871</v>
      </c>
      <c r="C6496">
        <v>535</v>
      </c>
    </row>
    <row r="6497" spans="1:3" x14ac:dyDescent="0.25">
      <c r="A6497">
        <v>38200423</v>
      </c>
      <c r="B6497" t="s">
        <v>4872</v>
      </c>
      <c r="C6497">
        <v>470.38</v>
      </c>
    </row>
    <row r="6498" spans="1:3" x14ac:dyDescent="0.25">
      <c r="A6498">
        <v>38200424</v>
      </c>
      <c r="B6498" t="s">
        <v>4873</v>
      </c>
      <c r="C6498">
        <v>622.74</v>
      </c>
    </row>
    <row r="6499" spans="1:3" x14ac:dyDescent="0.25">
      <c r="A6499">
        <v>38200425</v>
      </c>
      <c r="B6499" t="s">
        <v>4874</v>
      </c>
      <c r="C6499">
        <v>571.15</v>
      </c>
    </row>
    <row r="6500" spans="1:3" x14ac:dyDescent="0.25">
      <c r="A6500">
        <v>38200426</v>
      </c>
      <c r="B6500" t="s">
        <v>4875</v>
      </c>
      <c r="C6500">
        <v>623.79999999999995</v>
      </c>
    </row>
    <row r="6501" spans="1:3" x14ac:dyDescent="0.25">
      <c r="A6501">
        <v>38200427</v>
      </c>
      <c r="B6501" t="s">
        <v>4876</v>
      </c>
      <c r="C6501">
        <v>710.04</v>
      </c>
    </row>
    <row r="6502" spans="1:3" x14ac:dyDescent="0.25">
      <c r="A6502">
        <v>38200428</v>
      </c>
      <c r="B6502" t="s">
        <v>4877</v>
      </c>
      <c r="C6502">
        <v>764.81</v>
      </c>
    </row>
    <row r="6503" spans="1:3" x14ac:dyDescent="0.25">
      <c r="A6503">
        <v>38200429</v>
      </c>
      <c r="B6503" t="s">
        <v>4878</v>
      </c>
      <c r="C6503">
        <v>780.58</v>
      </c>
    </row>
    <row r="6504" spans="1:3" x14ac:dyDescent="0.25">
      <c r="A6504">
        <v>38200430</v>
      </c>
      <c r="B6504" t="s">
        <v>4879</v>
      </c>
      <c r="C6504">
        <v>850.95</v>
      </c>
    </row>
    <row r="6505" spans="1:3" x14ac:dyDescent="0.25">
      <c r="A6505">
        <v>38200431</v>
      </c>
      <c r="B6505" t="s">
        <v>4880</v>
      </c>
      <c r="C6505">
        <v>202.12</v>
      </c>
    </row>
    <row r="6506" spans="1:3" x14ac:dyDescent="0.25">
      <c r="A6506">
        <v>38200432</v>
      </c>
      <c r="B6506" t="s">
        <v>4881</v>
      </c>
      <c r="C6506">
        <v>215.79</v>
      </c>
    </row>
    <row r="6507" spans="1:3" x14ac:dyDescent="0.25">
      <c r="A6507">
        <v>38200433</v>
      </c>
      <c r="B6507" t="s">
        <v>4882</v>
      </c>
      <c r="C6507">
        <v>215.79</v>
      </c>
    </row>
    <row r="6508" spans="1:3" x14ac:dyDescent="0.25">
      <c r="A6508">
        <v>38200434</v>
      </c>
      <c r="B6508" t="s">
        <v>4883</v>
      </c>
      <c r="C6508">
        <v>237.73</v>
      </c>
    </row>
    <row r="6509" spans="1:3" x14ac:dyDescent="0.25">
      <c r="A6509">
        <v>38200435</v>
      </c>
      <c r="B6509" t="s">
        <v>4884</v>
      </c>
      <c r="C6509">
        <v>244.08</v>
      </c>
    </row>
    <row r="6510" spans="1:3" x14ac:dyDescent="0.25">
      <c r="A6510">
        <v>38200436</v>
      </c>
      <c r="B6510" t="s">
        <v>4885</v>
      </c>
      <c r="C6510">
        <v>252.57</v>
      </c>
    </row>
    <row r="6511" spans="1:3" x14ac:dyDescent="0.25">
      <c r="A6511">
        <v>38200437</v>
      </c>
      <c r="B6511" t="s">
        <v>4886</v>
      </c>
      <c r="C6511">
        <v>284.02999999999997</v>
      </c>
    </row>
    <row r="6512" spans="1:3" x14ac:dyDescent="0.25">
      <c r="A6512">
        <v>38200438</v>
      </c>
      <c r="B6512" t="s">
        <v>4887</v>
      </c>
      <c r="C6512">
        <v>252.57</v>
      </c>
    </row>
    <row r="6513" spans="1:3" x14ac:dyDescent="0.25">
      <c r="A6513">
        <v>38200439</v>
      </c>
      <c r="B6513" t="s">
        <v>4888</v>
      </c>
      <c r="C6513">
        <v>284.02999999999997</v>
      </c>
    </row>
    <row r="6514" spans="1:3" x14ac:dyDescent="0.25">
      <c r="A6514">
        <v>38200440</v>
      </c>
      <c r="B6514" t="s">
        <v>4889</v>
      </c>
      <c r="C6514">
        <v>314.64</v>
      </c>
    </row>
    <row r="6515" spans="1:3" x14ac:dyDescent="0.25">
      <c r="A6515">
        <v>38200441</v>
      </c>
      <c r="B6515" t="s">
        <v>4890</v>
      </c>
      <c r="C6515">
        <v>286</v>
      </c>
    </row>
    <row r="6516" spans="1:3" x14ac:dyDescent="0.25">
      <c r="A6516">
        <v>38200442</v>
      </c>
      <c r="B6516" t="s">
        <v>4891</v>
      </c>
      <c r="C6516">
        <v>323.02</v>
      </c>
    </row>
    <row r="6517" spans="1:3" x14ac:dyDescent="0.25">
      <c r="A6517">
        <v>38200443</v>
      </c>
      <c r="B6517" t="s">
        <v>4892</v>
      </c>
      <c r="C6517">
        <v>323.02</v>
      </c>
    </row>
    <row r="6518" spans="1:3" x14ac:dyDescent="0.25">
      <c r="A6518">
        <v>38200444</v>
      </c>
      <c r="B6518" t="s">
        <v>4893</v>
      </c>
      <c r="C6518">
        <v>306.17</v>
      </c>
    </row>
    <row r="6519" spans="1:3" x14ac:dyDescent="0.25">
      <c r="A6519">
        <v>38200445</v>
      </c>
      <c r="B6519" t="s">
        <v>4894</v>
      </c>
      <c r="C6519">
        <v>366</v>
      </c>
    </row>
    <row r="6520" spans="1:3" x14ac:dyDescent="0.25">
      <c r="A6520">
        <v>38200446</v>
      </c>
      <c r="B6520" t="s">
        <v>4895</v>
      </c>
      <c r="C6520">
        <v>367.19</v>
      </c>
    </row>
    <row r="6521" spans="1:3" x14ac:dyDescent="0.25">
      <c r="A6521">
        <v>38200447</v>
      </c>
      <c r="B6521" t="s">
        <v>4896</v>
      </c>
      <c r="C6521">
        <v>323.02</v>
      </c>
    </row>
    <row r="6522" spans="1:3" x14ac:dyDescent="0.25">
      <c r="A6522">
        <v>38200448</v>
      </c>
      <c r="B6522" t="s">
        <v>4897</v>
      </c>
      <c r="C6522">
        <v>386</v>
      </c>
    </row>
    <row r="6523" spans="1:3" x14ac:dyDescent="0.25">
      <c r="A6523">
        <v>38200449</v>
      </c>
      <c r="B6523" t="s">
        <v>4898</v>
      </c>
      <c r="C6523">
        <v>389.24</v>
      </c>
    </row>
    <row r="6524" spans="1:3" x14ac:dyDescent="0.25">
      <c r="A6524">
        <v>38200450</v>
      </c>
      <c r="B6524" t="s">
        <v>4899</v>
      </c>
      <c r="C6524">
        <v>427.15</v>
      </c>
    </row>
    <row r="6525" spans="1:3" x14ac:dyDescent="0.25">
      <c r="A6525">
        <v>38200451</v>
      </c>
      <c r="B6525" t="s">
        <v>4900</v>
      </c>
      <c r="C6525">
        <v>341.02</v>
      </c>
    </row>
    <row r="6526" spans="1:3" x14ac:dyDescent="0.25">
      <c r="A6526">
        <v>38200452</v>
      </c>
      <c r="B6526" t="s">
        <v>4901</v>
      </c>
      <c r="C6526">
        <v>394.53</v>
      </c>
    </row>
    <row r="6527" spans="1:3" x14ac:dyDescent="0.25">
      <c r="A6527">
        <v>38200453</v>
      </c>
      <c r="B6527" t="s">
        <v>4902</v>
      </c>
      <c r="C6527">
        <v>395.59</v>
      </c>
    </row>
    <row r="6528" spans="1:3" x14ac:dyDescent="0.25">
      <c r="A6528">
        <v>38200454</v>
      </c>
      <c r="B6528" t="s">
        <v>4903</v>
      </c>
      <c r="C6528">
        <v>357.77</v>
      </c>
    </row>
    <row r="6529" spans="1:3" x14ac:dyDescent="0.25">
      <c r="A6529">
        <v>38200455</v>
      </c>
      <c r="B6529" t="s">
        <v>4904</v>
      </c>
      <c r="C6529">
        <v>414.55</v>
      </c>
    </row>
    <row r="6530" spans="1:3" x14ac:dyDescent="0.25">
      <c r="A6530">
        <v>38200456</v>
      </c>
      <c r="B6530" t="s">
        <v>4905</v>
      </c>
      <c r="C6530">
        <v>429</v>
      </c>
    </row>
    <row r="6531" spans="1:3" x14ac:dyDescent="0.25">
      <c r="A6531">
        <v>38200457</v>
      </c>
      <c r="B6531" t="s">
        <v>4906</v>
      </c>
      <c r="C6531">
        <v>390.39</v>
      </c>
    </row>
    <row r="6532" spans="1:3" x14ac:dyDescent="0.25">
      <c r="A6532">
        <v>38200458</v>
      </c>
      <c r="B6532" t="s">
        <v>4907</v>
      </c>
      <c r="C6532">
        <v>450.35</v>
      </c>
    </row>
    <row r="6533" spans="1:3" x14ac:dyDescent="0.25">
      <c r="A6533">
        <v>38200459</v>
      </c>
      <c r="B6533" t="s">
        <v>4908</v>
      </c>
      <c r="C6533">
        <v>473.45</v>
      </c>
    </row>
    <row r="6534" spans="1:3" x14ac:dyDescent="0.25">
      <c r="A6534">
        <v>38200460</v>
      </c>
      <c r="B6534" t="s">
        <v>4909</v>
      </c>
      <c r="C6534">
        <v>511.29</v>
      </c>
    </row>
    <row r="6535" spans="1:3" x14ac:dyDescent="0.25">
      <c r="A6535">
        <v>38200461</v>
      </c>
      <c r="B6535" t="s">
        <v>4910</v>
      </c>
      <c r="C6535">
        <v>408.19</v>
      </c>
    </row>
    <row r="6536" spans="1:3" x14ac:dyDescent="0.25">
      <c r="A6536">
        <v>38200462</v>
      </c>
      <c r="B6536" t="s">
        <v>4911</v>
      </c>
      <c r="C6536">
        <v>471.34</v>
      </c>
    </row>
    <row r="6537" spans="1:3" x14ac:dyDescent="0.25">
      <c r="A6537">
        <v>38200463</v>
      </c>
      <c r="B6537" t="s">
        <v>4912</v>
      </c>
      <c r="C6537">
        <v>515</v>
      </c>
    </row>
    <row r="6538" spans="1:3" x14ac:dyDescent="0.25">
      <c r="A6538">
        <v>38200464</v>
      </c>
      <c r="B6538" t="s">
        <v>4913</v>
      </c>
      <c r="C6538">
        <v>534.39</v>
      </c>
    </row>
    <row r="6539" spans="1:3" x14ac:dyDescent="0.25">
      <c r="A6539">
        <v>38200465</v>
      </c>
      <c r="B6539" t="s">
        <v>4914</v>
      </c>
      <c r="C6539">
        <v>556.51</v>
      </c>
    </row>
    <row r="6540" spans="1:3" x14ac:dyDescent="0.25">
      <c r="A6540">
        <v>382805557</v>
      </c>
      <c r="B6540" t="s">
        <v>8485</v>
      </c>
      <c r="C6540">
        <v>0</v>
      </c>
    </row>
    <row r="6541" spans="1:3" x14ac:dyDescent="0.25">
      <c r="A6541">
        <v>382805558</v>
      </c>
      <c r="B6541" t="s">
        <v>8486</v>
      </c>
      <c r="C6541">
        <v>0</v>
      </c>
    </row>
    <row r="6542" spans="1:3" x14ac:dyDescent="0.25">
      <c r="A6542">
        <v>38301001</v>
      </c>
      <c r="B6542" t="s">
        <v>4915</v>
      </c>
      <c r="C6542">
        <v>940.35</v>
      </c>
    </row>
    <row r="6543" spans="1:3" x14ac:dyDescent="0.25">
      <c r="A6543">
        <v>38301002</v>
      </c>
      <c r="B6543" t="s">
        <v>4916</v>
      </c>
      <c r="C6543">
        <v>1043.53</v>
      </c>
    </row>
    <row r="6544" spans="1:3" x14ac:dyDescent="0.25">
      <c r="A6544">
        <v>38301003</v>
      </c>
      <c r="B6544" t="s">
        <v>4917</v>
      </c>
      <c r="C6544">
        <v>1144.05</v>
      </c>
    </row>
    <row r="6545" spans="1:3" x14ac:dyDescent="0.25">
      <c r="A6545">
        <v>38301004</v>
      </c>
      <c r="B6545" t="s">
        <v>4918</v>
      </c>
      <c r="C6545">
        <v>1246.92</v>
      </c>
    </row>
    <row r="6546" spans="1:3" x14ac:dyDescent="0.25">
      <c r="A6546">
        <v>38301005</v>
      </c>
      <c r="B6546" t="s">
        <v>4919</v>
      </c>
      <c r="C6546">
        <v>1080.8599999999999</v>
      </c>
    </row>
    <row r="6547" spans="1:3" x14ac:dyDescent="0.25">
      <c r="A6547">
        <v>38301006</v>
      </c>
      <c r="B6547" t="s">
        <v>4920</v>
      </c>
      <c r="C6547">
        <v>1327.9</v>
      </c>
    </row>
    <row r="6548" spans="1:3" x14ac:dyDescent="0.25">
      <c r="A6548">
        <v>38301007</v>
      </c>
      <c r="B6548" t="s">
        <v>4921</v>
      </c>
      <c r="C6548">
        <v>1284.1099999999999</v>
      </c>
    </row>
    <row r="6549" spans="1:3" x14ac:dyDescent="0.25">
      <c r="A6549">
        <v>38301008</v>
      </c>
      <c r="B6549" t="s">
        <v>4922</v>
      </c>
      <c r="C6549">
        <v>1419.8</v>
      </c>
    </row>
    <row r="6550" spans="1:3" x14ac:dyDescent="0.25">
      <c r="A6550">
        <v>38301009</v>
      </c>
      <c r="B6550" t="s">
        <v>4923</v>
      </c>
      <c r="C6550">
        <v>1520.88</v>
      </c>
    </row>
    <row r="6551" spans="1:3" x14ac:dyDescent="0.25">
      <c r="A6551">
        <v>38301010</v>
      </c>
      <c r="B6551" t="s">
        <v>6448</v>
      </c>
      <c r="C6551">
        <v>1165.83</v>
      </c>
    </row>
    <row r="6552" spans="1:3" x14ac:dyDescent="0.25">
      <c r="A6552">
        <v>38301011</v>
      </c>
      <c r="B6552" t="s">
        <v>4924</v>
      </c>
      <c r="C6552">
        <v>1478.29</v>
      </c>
    </row>
    <row r="6553" spans="1:3" x14ac:dyDescent="0.25">
      <c r="A6553">
        <v>38301012</v>
      </c>
      <c r="B6553" t="s">
        <v>4918</v>
      </c>
      <c r="C6553">
        <v>1246.92</v>
      </c>
    </row>
    <row r="6554" spans="1:3" x14ac:dyDescent="0.25">
      <c r="A6554">
        <v>38301013</v>
      </c>
      <c r="B6554" t="s">
        <v>4925</v>
      </c>
      <c r="C6554">
        <v>1446.06</v>
      </c>
    </row>
    <row r="6555" spans="1:3" x14ac:dyDescent="0.25">
      <c r="A6555">
        <v>38301014</v>
      </c>
      <c r="B6555" t="s">
        <v>4926</v>
      </c>
      <c r="C6555">
        <v>1567.72</v>
      </c>
    </row>
    <row r="6556" spans="1:3" x14ac:dyDescent="0.25">
      <c r="A6556">
        <v>38301015</v>
      </c>
      <c r="B6556" t="s">
        <v>4927</v>
      </c>
      <c r="C6556">
        <v>1493.21</v>
      </c>
    </row>
    <row r="6557" spans="1:3" x14ac:dyDescent="0.25">
      <c r="A6557">
        <v>38301016</v>
      </c>
      <c r="B6557" t="s">
        <v>6449</v>
      </c>
      <c r="C6557">
        <v>1665.83</v>
      </c>
    </row>
    <row r="6558" spans="1:3" x14ac:dyDescent="0.25">
      <c r="A6558">
        <v>38301017</v>
      </c>
      <c r="B6558" t="s">
        <v>4928</v>
      </c>
      <c r="C6558">
        <v>1749.75</v>
      </c>
    </row>
    <row r="6559" spans="1:3" x14ac:dyDescent="0.25">
      <c r="A6559">
        <v>38301018</v>
      </c>
      <c r="B6559" t="s">
        <v>4929</v>
      </c>
      <c r="C6559">
        <v>1571.98</v>
      </c>
    </row>
    <row r="6560" spans="1:3" x14ac:dyDescent="0.25">
      <c r="A6560">
        <v>38301019</v>
      </c>
      <c r="B6560" t="s">
        <v>4930</v>
      </c>
      <c r="C6560">
        <v>1678.66</v>
      </c>
    </row>
    <row r="6561" spans="1:3" x14ac:dyDescent="0.25">
      <c r="A6561">
        <v>38301020</v>
      </c>
      <c r="B6561" t="s">
        <v>4931</v>
      </c>
      <c r="C6561">
        <v>1789</v>
      </c>
    </row>
    <row r="6562" spans="1:3" x14ac:dyDescent="0.25">
      <c r="A6562">
        <v>38301021</v>
      </c>
      <c r="B6562" t="s">
        <v>4932</v>
      </c>
      <c r="C6562">
        <v>1650.77</v>
      </c>
    </row>
    <row r="6563" spans="1:3" x14ac:dyDescent="0.25">
      <c r="A6563">
        <v>38301022</v>
      </c>
      <c r="B6563" t="s">
        <v>6450</v>
      </c>
      <c r="C6563">
        <v>2082.5</v>
      </c>
    </row>
    <row r="6564" spans="1:3" x14ac:dyDescent="0.25">
      <c r="A6564">
        <v>38301023</v>
      </c>
      <c r="B6564" t="s">
        <v>4933</v>
      </c>
      <c r="C6564">
        <v>1662.42</v>
      </c>
    </row>
    <row r="6565" spans="1:3" x14ac:dyDescent="0.25">
      <c r="A6565">
        <v>38301024</v>
      </c>
      <c r="B6565" t="s">
        <v>4934</v>
      </c>
      <c r="C6565">
        <v>1792.92</v>
      </c>
    </row>
    <row r="6566" spans="1:3" x14ac:dyDescent="0.25">
      <c r="A6566">
        <v>38301025</v>
      </c>
      <c r="B6566" t="s">
        <v>4935</v>
      </c>
      <c r="C6566">
        <v>1887.76</v>
      </c>
    </row>
    <row r="6567" spans="1:3" x14ac:dyDescent="0.25">
      <c r="A6567">
        <v>38301026</v>
      </c>
      <c r="B6567" t="s">
        <v>4934</v>
      </c>
      <c r="C6567">
        <v>1792.92</v>
      </c>
    </row>
    <row r="6568" spans="1:3" x14ac:dyDescent="0.25">
      <c r="A6568">
        <v>38301027</v>
      </c>
      <c r="B6568" t="s">
        <v>4935</v>
      </c>
      <c r="C6568">
        <v>1887.76</v>
      </c>
    </row>
    <row r="6569" spans="1:3" x14ac:dyDescent="0.25">
      <c r="A6569">
        <v>38301028</v>
      </c>
      <c r="B6569" t="s">
        <v>4936</v>
      </c>
      <c r="C6569">
        <v>2001.97</v>
      </c>
    </row>
    <row r="6570" spans="1:3" x14ac:dyDescent="0.25">
      <c r="A6570">
        <v>38301029</v>
      </c>
      <c r="B6570" t="s">
        <v>4937</v>
      </c>
      <c r="C6570">
        <v>1737.57</v>
      </c>
    </row>
    <row r="6571" spans="1:3" x14ac:dyDescent="0.25">
      <c r="A6571">
        <v>38301030</v>
      </c>
      <c r="B6571" t="s">
        <v>4938</v>
      </c>
      <c r="C6571">
        <v>1875.16</v>
      </c>
    </row>
    <row r="6572" spans="1:3" x14ac:dyDescent="0.25">
      <c r="A6572">
        <v>38301031</v>
      </c>
      <c r="B6572" t="s">
        <v>4939</v>
      </c>
      <c r="C6572">
        <v>1975.15</v>
      </c>
    </row>
    <row r="6573" spans="1:3" x14ac:dyDescent="0.25">
      <c r="A6573">
        <v>38301032</v>
      </c>
      <c r="B6573" t="s">
        <v>4940</v>
      </c>
      <c r="C6573">
        <v>2095.58</v>
      </c>
    </row>
    <row r="6574" spans="1:3" x14ac:dyDescent="0.25">
      <c r="A6574">
        <v>38301033</v>
      </c>
      <c r="B6574" t="s">
        <v>4941</v>
      </c>
      <c r="C6574">
        <v>2270.13</v>
      </c>
    </row>
    <row r="6575" spans="1:3" x14ac:dyDescent="0.25">
      <c r="A6575">
        <v>38301034</v>
      </c>
      <c r="B6575" t="s">
        <v>4942</v>
      </c>
      <c r="C6575">
        <v>1757.67</v>
      </c>
    </row>
    <row r="6576" spans="1:3" x14ac:dyDescent="0.25">
      <c r="A6576">
        <v>38301035</v>
      </c>
      <c r="B6576" t="s">
        <v>4943</v>
      </c>
      <c r="C6576">
        <v>1872.89</v>
      </c>
    </row>
    <row r="6577" spans="1:3" x14ac:dyDescent="0.25">
      <c r="A6577">
        <v>38301036</v>
      </c>
      <c r="B6577" t="s">
        <v>4944</v>
      </c>
      <c r="C6577">
        <v>2005.58</v>
      </c>
    </row>
    <row r="6578" spans="1:3" x14ac:dyDescent="0.25">
      <c r="A6578">
        <v>38301037</v>
      </c>
      <c r="B6578" t="s">
        <v>4945</v>
      </c>
      <c r="C6578">
        <v>2189.15</v>
      </c>
    </row>
    <row r="6579" spans="1:3" x14ac:dyDescent="0.25">
      <c r="A6579">
        <v>38301038</v>
      </c>
      <c r="B6579" t="s">
        <v>4946</v>
      </c>
      <c r="C6579">
        <v>2265.1999999999998</v>
      </c>
    </row>
    <row r="6580" spans="1:3" x14ac:dyDescent="0.25">
      <c r="A6580">
        <v>38301039</v>
      </c>
      <c r="B6580" t="s">
        <v>4947</v>
      </c>
      <c r="C6580">
        <v>2414.5500000000002</v>
      </c>
    </row>
    <row r="6581" spans="1:3" x14ac:dyDescent="0.25">
      <c r="A6581">
        <v>38301040</v>
      </c>
      <c r="B6581" t="s">
        <v>4948</v>
      </c>
      <c r="C6581">
        <v>1830.11</v>
      </c>
    </row>
    <row r="6582" spans="1:3" x14ac:dyDescent="0.25">
      <c r="A6582">
        <v>38301041</v>
      </c>
      <c r="B6582" t="s">
        <v>4949</v>
      </c>
      <c r="C6582">
        <v>1950.98</v>
      </c>
    </row>
    <row r="6583" spans="1:3" x14ac:dyDescent="0.25">
      <c r="A6583">
        <v>38301042</v>
      </c>
      <c r="B6583" t="s">
        <v>4950</v>
      </c>
      <c r="C6583">
        <v>2090.17</v>
      </c>
    </row>
    <row r="6584" spans="1:3" x14ac:dyDescent="0.25">
      <c r="A6584">
        <v>38301043</v>
      </c>
      <c r="B6584" t="s">
        <v>4951</v>
      </c>
      <c r="C6584">
        <v>2179.83</v>
      </c>
    </row>
    <row r="6585" spans="1:3" x14ac:dyDescent="0.25">
      <c r="A6585">
        <v>38301044</v>
      </c>
      <c r="B6585" t="s">
        <v>4952</v>
      </c>
      <c r="C6585">
        <v>2249.17</v>
      </c>
    </row>
    <row r="6586" spans="1:3" x14ac:dyDescent="0.25">
      <c r="A6586">
        <v>38301045</v>
      </c>
      <c r="B6586" t="s">
        <v>4953</v>
      </c>
      <c r="C6586">
        <v>2423.3200000000002</v>
      </c>
    </row>
    <row r="6587" spans="1:3" x14ac:dyDescent="0.25">
      <c r="A6587">
        <v>38301046</v>
      </c>
      <c r="B6587" t="s">
        <v>4954</v>
      </c>
      <c r="C6587">
        <v>2596.16</v>
      </c>
    </row>
    <row r="6588" spans="1:3" x14ac:dyDescent="0.25">
      <c r="A6588">
        <v>38301047</v>
      </c>
      <c r="B6588" t="s">
        <v>4955</v>
      </c>
      <c r="C6588">
        <v>2883.19</v>
      </c>
    </row>
    <row r="6589" spans="1:3" x14ac:dyDescent="0.25">
      <c r="A6589">
        <v>38302001</v>
      </c>
      <c r="B6589" t="s">
        <v>4956</v>
      </c>
      <c r="C6589">
        <v>1397.06</v>
      </c>
    </row>
    <row r="6590" spans="1:3" x14ac:dyDescent="0.25">
      <c r="A6590">
        <v>38302002</v>
      </c>
      <c r="B6590" t="s">
        <v>4957</v>
      </c>
      <c r="C6590">
        <v>1541.54</v>
      </c>
    </row>
    <row r="6591" spans="1:3" x14ac:dyDescent="0.25">
      <c r="A6591">
        <v>38302003</v>
      </c>
      <c r="B6591" t="s">
        <v>4958</v>
      </c>
      <c r="C6591">
        <v>1810.65</v>
      </c>
    </row>
    <row r="6592" spans="1:3" x14ac:dyDescent="0.25">
      <c r="A6592">
        <v>38302004</v>
      </c>
      <c r="B6592" t="s">
        <v>4959</v>
      </c>
      <c r="C6592">
        <v>1934.02</v>
      </c>
    </row>
    <row r="6593" spans="1:3" x14ac:dyDescent="0.25">
      <c r="A6593">
        <v>38302005</v>
      </c>
      <c r="B6593" t="s">
        <v>4960</v>
      </c>
      <c r="C6593">
        <v>1954.46</v>
      </c>
    </row>
    <row r="6594" spans="1:3" x14ac:dyDescent="0.25">
      <c r="A6594">
        <v>38302006</v>
      </c>
      <c r="B6594" t="s">
        <v>4961</v>
      </c>
      <c r="C6594">
        <v>2199.0100000000002</v>
      </c>
    </row>
    <row r="6595" spans="1:3" x14ac:dyDescent="0.25">
      <c r="A6595">
        <v>38302007</v>
      </c>
      <c r="B6595" t="s">
        <v>4962</v>
      </c>
      <c r="C6595">
        <v>2532.85</v>
      </c>
    </row>
    <row r="6596" spans="1:3" x14ac:dyDescent="0.25">
      <c r="A6596">
        <v>38302008</v>
      </c>
      <c r="B6596" t="s">
        <v>4963</v>
      </c>
      <c r="C6596">
        <v>3244.64</v>
      </c>
    </row>
    <row r="6597" spans="1:3" x14ac:dyDescent="0.25">
      <c r="A6597">
        <v>38303001</v>
      </c>
      <c r="B6597" t="s">
        <v>4964</v>
      </c>
      <c r="C6597">
        <v>1038.02</v>
      </c>
    </row>
    <row r="6598" spans="1:3" x14ac:dyDescent="0.25">
      <c r="A6598">
        <v>38303002</v>
      </c>
      <c r="B6598" t="s">
        <v>4965</v>
      </c>
      <c r="C6598">
        <v>1122.18</v>
      </c>
    </row>
    <row r="6599" spans="1:3" x14ac:dyDescent="0.25">
      <c r="A6599">
        <v>38303003</v>
      </c>
      <c r="B6599" t="s">
        <v>4966</v>
      </c>
      <c r="C6599">
        <v>1256.72</v>
      </c>
    </row>
    <row r="6600" spans="1:3" x14ac:dyDescent="0.25">
      <c r="A6600">
        <v>38303004</v>
      </c>
      <c r="B6600" t="s">
        <v>4967</v>
      </c>
      <c r="C6600">
        <v>1470.92</v>
      </c>
    </row>
    <row r="6601" spans="1:3" x14ac:dyDescent="0.25">
      <c r="A6601">
        <v>38303005</v>
      </c>
      <c r="B6601" t="s">
        <v>4968</v>
      </c>
      <c r="C6601">
        <v>1574.44</v>
      </c>
    </row>
    <row r="6602" spans="1:3" x14ac:dyDescent="0.25">
      <c r="A6602">
        <v>38303006</v>
      </c>
      <c r="B6602" t="s">
        <v>4969</v>
      </c>
      <c r="C6602">
        <v>1737.79</v>
      </c>
    </row>
    <row r="6603" spans="1:3" x14ac:dyDescent="0.25">
      <c r="A6603">
        <v>38303007</v>
      </c>
      <c r="B6603" t="s">
        <v>4970</v>
      </c>
      <c r="C6603">
        <v>1847.78</v>
      </c>
    </row>
    <row r="6604" spans="1:3" x14ac:dyDescent="0.25">
      <c r="A6604">
        <v>38303008</v>
      </c>
      <c r="B6604" t="s">
        <v>4971</v>
      </c>
      <c r="C6604">
        <v>2084.04</v>
      </c>
    </row>
    <row r="6605" spans="1:3" x14ac:dyDescent="0.25">
      <c r="A6605">
        <v>38303009</v>
      </c>
      <c r="B6605" t="s">
        <v>4972</v>
      </c>
      <c r="C6605">
        <v>2298.2399999999998</v>
      </c>
    </row>
    <row r="6606" spans="1:3" x14ac:dyDescent="0.25">
      <c r="A6606">
        <v>38303010</v>
      </c>
      <c r="B6606" t="s">
        <v>4973</v>
      </c>
      <c r="C6606">
        <v>2453.19</v>
      </c>
    </row>
    <row r="6607" spans="1:3" x14ac:dyDescent="0.25">
      <c r="A6607">
        <v>38303011</v>
      </c>
      <c r="B6607" t="s">
        <v>4974</v>
      </c>
      <c r="C6607">
        <v>2820.02</v>
      </c>
    </row>
    <row r="6608" spans="1:3" x14ac:dyDescent="0.25">
      <c r="A6608">
        <v>38303012</v>
      </c>
      <c r="B6608" t="s">
        <v>4975</v>
      </c>
      <c r="C6608">
        <v>3028.03</v>
      </c>
    </row>
    <row r="6609" spans="1:3" x14ac:dyDescent="0.25">
      <c r="A6609">
        <v>38303013</v>
      </c>
      <c r="B6609" t="s">
        <v>4976</v>
      </c>
      <c r="C6609">
        <v>3243.58</v>
      </c>
    </row>
    <row r="6610" spans="1:3" x14ac:dyDescent="0.25">
      <c r="A6610">
        <v>38303014</v>
      </c>
      <c r="B6610" t="s">
        <v>4977</v>
      </c>
      <c r="C6610">
        <v>3790.02</v>
      </c>
    </row>
    <row r="6611" spans="1:3" x14ac:dyDescent="0.25">
      <c r="A6611">
        <v>38303015</v>
      </c>
      <c r="B6611" t="s">
        <v>4978</v>
      </c>
      <c r="C6611">
        <v>4490.75</v>
      </c>
    </row>
    <row r="6612" spans="1:3" x14ac:dyDescent="0.25">
      <c r="A6612">
        <v>38304001</v>
      </c>
      <c r="B6612" t="s">
        <v>4979</v>
      </c>
      <c r="C6612">
        <v>8.25</v>
      </c>
    </row>
    <row r="6613" spans="1:3" x14ac:dyDescent="0.25">
      <c r="A6613">
        <v>38304002</v>
      </c>
      <c r="B6613" t="s">
        <v>4980</v>
      </c>
      <c r="C6613">
        <v>11.58</v>
      </c>
    </row>
    <row r="6614" spans="1:3" x14ac:dyDescent="0.25">
      <c r="A6614">
        <v>38304003</v>
      </c>
      <c r="B6614" t="s">
        <v>6968</v>
      </c>
      <c r="C6614">
        <v>24.92</v>
      </c>
    </row>
    <row r="6615" spans="1:3" x14ac:dyDescent="0.25">
      <c r="A6615">
        <v>38304007</v>
      </c>
      <c r="B6615" t="s">
        <v>4981</v>
      </c>
      <c r="C6615">
        <v>19</v>
      </c>
    </row>
    <row r="6616" spans="1:3" x14ac:dyDescent="0.25">
      <c r="A6616">
        <v>38305001</v>
      </c>
      <c r="B6616" t="s">
        <v>6451</v>
      </c>
      <c r="C6616">
        <v>44.08</v>
      </c>
    </row>
    <row r="6617" spans="1:3" x14ac:dyDescent="0.25">
      <c r="A6617">
        <v>38306010</v>
      </c>
      <c r="B6617" t="s">
        <v>6452</v>
      </c>
      <c r="C6617">
        <v>44.08</v>
      </c>
    </row>
    <row r="6618" spans="1:3" x14ac:dyDescent="0.25">
      <c r="A6618">
        <v>38306011</v>
      </c>
      <c r="B6618" t="s">
        <v>4982</v>
      </c>
      <c r="C6618">
        <v>44.08</v>
      </c>
    </row>
    <row r="6619" spans="1:3" x14ac:dyDescent="0.25">
      <c r="A6619">
        <v>38306577</v>
      </c>
      <c r="B6619" t="s">
        <v>6454</v>
      </c>
      <c r="C6619">
        <v>150</v>
      </c>
    </row>
    <row r="6620" spans="1:3" x14ac:dyDescent="0.25">
      <c r="A6620">
        <v>38306588</v>
      </c>
      <c r="B6620" t="s">
        <v>6455</v>
      </c>
      <c r="C6620">
        <v>150</v>
      </c>
    </row>
    <row r="6621" spans="1:3" x14ac:dyDescent="0.25">
      <c r="A6621">
        <v>38306599</v>
      </c>
      <c r="B6621" t="s">
        <v>6457</v>
      </c>
      <c r="C6621">
        <v>150</v>
      </c>
    </row>
    <row r="6622" spans="1:3" x14ac:dyDescent="0.25">
      <c r="A6622">
        <v>38306677</v>
      </c>
      <c r="B6622" t="s">
        <v>6456</v>
      </c>
      <c r="C6622">
        <v>0.83</v>
      </c>
    </row>
    <row r="6623" spans="1:3" x14ac:dyDescent="0.25">
      <c r="A6623">
        <v>38309010</v>
      </c>
      <c r="B6623" t="s">
        <v>8487</v>
      </c>
      <c r="C6623">
        <v>21.58</v>
      </c>
    </row>
    <row r="6624" spans="1:3" x14ac:dyDescent="0.25">
      <c r="A6624">
        <v>38309020</v>
      </c>
      <c r="B6624" t="s">
        <v>8488</v>
      </c>
      <c r="C6624">
        <v>21.58</v>
      </c>
    </row>
    <row r="6625" spans="1:3" x14ac:dyDescent="0.25">
      <c r="A6625">
        <v>38309030</v>
      </c>
      <c r="B6625" t="s">
        <v>8489</v>
      </c>
      <c r="C6625">
        <v>21.58</v>
      </c>
    </row>
    <row r="6626" spans="1:3" x14ac:dyDescent="0.25">
      <c r="A6626">
        <v>38309040</v>
      </c>
      <c r="B6626" t="s">
        <v>8490</v>
      </c>
      <c r="C6626">
        <v>21.58</v>
      </c>
    </row>
    <row r="6627" spans="1:3" x14ac:dyDescent="0.25">
      <c r="A6627">
        <v>38309050</v>
      </c>
      <c r="B6627" t="s">
        <v>8491</v>
      </c>
      <c r="C6627">
        <v>66.67</v>
      </c>
    </row>
    <row r="6628" spans="1:3" x14ac:dyDescent="0.25">
      <c r="A6628">
        <v>38309051</v>
      </c>
      <c r="B6628" t="s">
        <v>8492</v>
      </c>
      <c r="C6628">
        <v>3.5</v>
      </c>
    </row>
    <row r="6629" spans="1:3" x14ac:dyDescent="0.25">
      <c r="A6629">
        <v>38309052</v>
      </c>
      <c r="B6629" t="s">
        <v>8493</v>
      </c>
      <c r="C6629">
        <v>6.24</v>
      </c>
    </row>
    <row r="6630" spans="1:3" x14ac:dyDescent="0.25">
      <c r="A6630">
        <v>38309061</v>
      </c>
      <c r="B6630" t="s">
        <v>8494</v>
      </c>
      <c r="C6630">
        <v>85</v>
      </c>
    </row>
    <row r="6631" spans="1:3" x14ac:dyDescent="0.25">
      <c r="A6631">
        <v>38309071</v>
      </c>
      <c r="B6631" t="s">
        <v>8495</v>
      </c>
      <c r="C6631">
        <v>499.17</v>
      </c>
    </row>
    <row r="6632" spans="1:3" x14ac:dyDescent="0.25">
      <c r="A6632">
        <v>38309072</v>
      </c>
      <c r="B6632" t="s">
        <v>8496</v>
      </c>
      <c r="C6632">
        <v>649.16999999999996</v>
      </c>
    </row>
    <row r="6633" spans="1:3" x14ac:dyDescent="0.25">
      <c r="A6633">
        <v>38309073</v>
      </c>
      <c r="B6633" t="s">
        <v>8497</v>
      </c>
      <c r="C6633">
        <v>824.17</v>
      </c>
    </row>
    <row r="6634" spans="1:3" x14ac:dyDescent="0.25">
      <c r="A6634">
        <v>38309074</v>
      </c>
      <c r="B6634" t="s">
        <v>8498</v>
      </c>
      <c r="C6634">
        <v>1232.5</v>
      </c>
    </row>
    <row r="6635" spans="1:3" x14ac:dyDescent="0.25">
      <c r="A6635">
        <v>38309898</v>
      </c>
      <c r="B6635" t="s">
        <v>6453</v>
      </c>
      <c r="C6635">
        <v>165.83</v>
      </c>
    </row>
    <row r="6636" spans="1:3" x14ac:dyDescent="0.25">
      <c r="A6636">
        <v>38409999</v>
      </c>
      <c r="B6636" t="s">
        <v>6519</v>
      </c>
      <c r="C6636">
        <v>0</v>
      </c>
    </row>
    <row r="6637" spans="1:3" x14ac:dyDescent="0.25">
      <c r="A6637">
        <v>38500347</v>
      </c>
      <c r="B6637" t="s">
        <v>4983</v>
      </c>
      <c r="C6637">
        <v>83.33</v>
      </c>
    </row>
    <row r="6638" spans="1:3" x14ac:dyDescent="0.25">
      <c r="A6638">
        <v>38500348</v>
      </c>
      <c r="B6638" t="s">
        <v>6969</v>
      </c>
      <c r="C6638">
        <v>1.08</v>
      </c>
    </row>
    <row r="6639" spans="1:3" x14ac:dyDescent="0.25">
      <c r="A6639">
        <v>38500750</v>
      </c>
      <c r="B6639" t="s">
        <v>6445</v>
      </c>
      <c r="C6639">
        <v>0</v>
      </c>
    </row>
    <row r="6640" spans="1:3" x14ac:dyDescent="0.25">
      <c r="A6640">
        <v>38500760</v>
      </c>
      <c r="B6640" t="s">
        <v>6970</v>
      </c>
      <c r="C6640">
        <v>75</v>
      </c>
    </row>
    <row r="6641" spans="1:3" x14ac:dyDescent="0.25">
      <c r="A6641">
        <v>38503020</v>
      </c>
      <c r="B6641" t="s">
        <v>4984</v>
      </c>
      <c r="C6641">
        <v>27.42</v>
      </c>
    </row>
    <row r="6642" spans="1:3" x14ac:dyDescent="0.25">
      <c r="A6642">
        <v>38503030</v>
      </c>
      <c r="B6642" t="s">
        <v>4985</v>
      </c>
      <c r="C6642">
        <v>27.42</v>
      </c>
    </row>
    <row r="6643" spans="1:3" x14ac:dyDescent="0.25">
      <c r="A6643">
        <v>38503040</v>
      </c>
      <c r="B6643" t="s">
        <v>4986</v>
      </c>
      <c r="C6643">
        <v>27.42</v>
      </c>
    </row>
    <row r="6644" spans="1:3" x14ac:dyDescent="0.25">
      <c r="A6644">
        <v>38503050</v>
      </c>
      <c r="B6644" t="s">
        <v>4987</v>
      </c>
      <c r="C6644">
        <v>23.25</v>
      </c>
    </row>
    <row r="6645" spans="1:3" x14ac:dyDescent="0.25">
      <c r="A6645">
        <v>38503051</v>
      </c>
      <c r="B6645" t="s">
        <v>4988</v>
      </c>
      <c r="C6645">
        <v>16.579999999999998</v>
      </c>
    </row>
    <row r="6646" spans="1:3" x14ac:dyDescent="0.25">
      <c r="A6646">
        <v>38503052</v>
      </c>
      <c r="B6646" t="s">
        <v>4989</v>
      </c>
      <c r="C6646">
        <v>20.170000000000002</v>
      </c>
    </row>
    <row r="6647" spans="1:3" x14ac:dyDescent="0.25">
      <c r="A6647">
        <v>38503053</v>
      </c>
      <c r="B6647" t="s">
        <v>4990</v>
      </c>
      <c r="C6647">
        <v>20.170000000000002</v>
      </c>
    </row>
    <row r="6648" spans="1:3" x14ac:dyDescent="0.25">
      <c r="A6648">
        <v>38503055</v>
      </c>
      <c r="B6648" t="s">
        <v>4991</v>
      </c>
      <c r="C6648">
        <v>82.5</v>
      </c>
    </row>
    <row r="6649" spans="1:3" x14ac:dyDescent="0.25">
      <c r="A6649">
        <v>38503058</v>
      </c>
      <c r="B6649" t="s">
        <v>6444</v>
      </c>
      <c r="C6649">
        <v>82.5</v>
      </c>
    </row>
    <row r="6650" spans="1:3" x14ac:dyDescent="0.25">
      <c r="A6650">
        <v>38503060</v>
      </c>
      <c r="B6650" t="s">
        <v>4992</v>
      </c>
      <c r="C6650">
        <v>27.42</v>
      </c>
    </row>
    <row r="6651" spans="1:3" x14ac:dyDescent="0.25">
      <c r="A6651">
        <v>38503070</v>
      </c>
      <c r="B6651" t="s">
        <v>4993</v>
      </c>
      <c r="C6651">
        <v>27.42</v>
      </c>
    </row>
    <row r="6652" spans="1:3" x14ac:dyDescent="0.25">
      <c r="A6652">
        <v>38503099</v>
      </c>
      <c r="B6652" t="s">
        <v>4994</v>
      </c>
      <c r="C6652">
        <v>333.33</v>
      </c>
    </row>
    <row r="6653" spans="1:3" x14ac:dyDescent="0.25">
      <c r="A6653">
        <v>38503201</v>
      </c>
      <c r="B6653" t="s">
        <v>4995</v>
      </c>
      <c r="C6653">
        <v>332.5</v>
      </c>
    </row>
    <row r="6654" spans="1:3" x14ac:dyDescent="0.25">
      <c r="A6654">
        <v>38503202</v>
      </c>
      <c r="B6654" t="s">
        <v>4996</v>
      </c>
      <c r="C6654">
        <v>357.5</v>
      </c>
    </row>
    <row r="6655" spans="1:3" x14ac:dyDescent="0.25">
      <c r="A6655">
        <v>38503203</v>
      </c>
      <c r="B6655" t="s">
        <v>4997</v>
      </c>
      <c r="C6655">
        <v>390.83</v>
      </c>
    </row>
    <row r="6656" spans="1:3" x14ac:dyDescent="0.25">
      <c r="A6656">
        <v>38503204</v>
      </c>
      <c r="B6656" t="s">
        <v>4998</v>
      </c>
      <c r="C6656">
        <v>440.83</v>
      </c>
    </row>
    <row r="6657" spans="1:3" x14ac:dyDescent="0.25">
      <c r="A6657">
        <v>38503205</v>
      </c>
      <c r="B6657" t="s">
        <v>4999</v>
      </c>
      <c r="C6657">
        <v>474.17</v>
      </c>
    </row>
    <row r="6658" spans="1:3" x14ac:dyDescent="0.25">
      <c r="A6658">
        <v>38503206</v>
      </c>
      <c r="B6658" t="s">
        <v>5000</v>
      </c>
      <c r="C6658">
        <v>540.83000000000004</v>
      </c>
    </row>
    <row r="6659" spans="1:3" x14ac:dyDescent="0.25">
      <c r="A6659">
        <v>38503207</v>
      </c>
      <c r="B6659" t="s">
        <v>5001</v>
      </c>
      <c r="C6659">
        <v>632.5</v>
      </c>
    </row>
    <row r="6660" spans="1:3" x14ac:dyDescent="0.25">
      <c r="A6660">
        <v>38503208</v>
      </c>
      <c r="B6660" t="s">
        <v>5002</v>
      </c>
      <c r="C6660">
        <v>715.83</v>
      </c>
    </row>
    <row r="6661" spans="1:3" x14ac:dyDescent="0.25">
      <c r="A6661">
        <v>38503209</v>
      </c>
      <c r="B6661" t="s">
        <v>5003</v>
      </c>
      <c r="C6661">
        <v>807.5</v>
      </c>
    </row>
    <row r="6662" spans="1:3" x14ac:dyDescent="0.25">
      <c r="A6662">
        <v>38503210</v>
      </c>
      <c r="B6662" t="s">
        <v>5004</v>
      </c>
      <c r="C6662">
        <v>1299.17</v>
      </c>
    </row>
    <row r="6663" spans="1:3" x14ac:dyDescent="0.25">
      <c r="A6663">
        <v>38503211</v>
      </c>
      <c r="B6663" t="s">
        <v>5005</v>
      </c>
      <c r="C6663">
        <v>1224.17</v>
      </c>
    </row>
    <row r="6664" spans="1:3" x14ac:dyDescent="0.25">
      <c r="A6664">
        <v>38503215</v>
      </c>
      <c r="B6664" t="s">
        <v>5006</v>
      </c>
      <c r="C6664">
        <v>499.17</v>
      </c>
    </row>
    <row r="6665" spans="1:3" x14ac:dyDescent="0.25">
      <c r="A6665">
        <v>38503216</v>
      </c>
      <c r="B6665" t="s">
        <v>5007</v>
      </c>
      <c r="C6665">
        <v>565.83000000000004</v>
      </c>
    </row>
    <row r="6666" spans="1:3" x14ac:dyDescent="0.25">
      <c r="A6666">
        <v>38503217</v>
      </c>
      <c r="B6666" t="s">
        <v>5008</v>
      </c>
      <c r="C6666">
        <v>749.17</v>
      </c>
    </row>
    <row r="6667" spans="1:3" x14ac:dyDescent="0.25">
      <c r="A6667">
        <v>38503218</v>
      </c>
      <c r="B6667" t="s">
        <v>5009</v>
      </c>
      <c r="C6667">
        <v>782.5</v>
      </c>
    </row>
    <row r="6668" spans="1:3" x14ac:dyDescent="0.25">
      <c r="A6668">
        <v>38503219</v>
      </c>
      <c r="B6668" t="s">
        <v>5010</v>
      </c>
      <c r="C6668">
        <v>865.83</v>
      </c>
    </row>
    <row r="6669" spans="1:3" x14ac:dyDescent="0.25">
      <c r="A6669">
        <v>38503220</v>
      </c>
      <c r="B6669" t="s">
        <v>5011</v>
      </c>
      <c r="C6669">
        <v>949.17</v>
      </c>
    </row>
    <row r="6670" spans="1:3" x14ac:dyDescent="0.25">
      <c r="A6670">
        <v>38503221</v>
      </c>
      <c r="B6670" t="s">
        <v>5012</v>
      </c>
      <c r="C6670">
        <v>1165.83</v>
      </c>
    </row>
    <row r="6671" spans="1:3" x14ac:dyDescent="0.25">
      <c r="A6671">
        <v>38503222</v>
      </c>
      <c r="B6671" t="s">
        <v>5013</v>
      </c>
      <c r="C6671">
        <v>1232.5</v>
      </c>
    </row>
    <row r="6672" spans="1:3" x14ac:dyDescent="0.25">
      <c r="A6672">
        <v>38503225</v>
      </c>
      <c r="B6672" t="s">
        <v>5014</v>
      </c>
      <c r="C6672">
        <v>465.83</v>
      </c>
    </row>
    <row r="6673" spans="1:3" x14ac:dyDescent="0.25">
      <c r="A6673">
        <v>38503226</v>
      </c>
      <c r="B6673" t="s">
        <v>5015</v>
      </c>
      <c r="C6673">
        <v>507.5</v>
      </c>
    </row>
    <row r="6674" spans="1:3" x14ac:dyDescent="0.25">
      <c r="A6674">
        <v>38503227</v>
      </c>
      <c r="B6674" t="s">
        <v>5016</v>
      </c>
      <c r="C6674">
        <v>499.17</v>
      </c>
    </row>
    <row r="6675" spans="1:3" x14ac:dyDescent="0.25">
      <c r="A6675">
        <v>38503228</v>
      </c>
      <c r="B6675" t="s">
        <v>5017</v>
      </c>
      <c r="C6675">
        <v>557.5</v>
      </c>
    </row>
    <row r="6676" spans="1:3" x14ac:dyDescent="0.25">
      <c r="A6676">
        <v>38503229</v>
      </c>
      <c r="B6676" t="s">
        <v>5018</v>
      </c>
      <c r="C6676">
        <v>624.16999999999996</v>
      </c>
    </row>
    <row r="6677" spans="1:3" x14ac:dyDescent="0.25">
      <c r="A6677">
        <v>38503230</v>
      </c>
      <c r="B6677" t="s">
        <v>5019</v>
      </c>
      <c r="C6677">
        <v>649.16999999999996</v>
      </c>
    </row>
    <row r="6678" spans="1:3" x14ac:dyDescent="0.25">
      <c r="A6678">
        <v>38503231</v>
      </c>
      <c r="B6678" t="s">
        <v>5020</v>
      </c>
      <c r="C6678">
        <v>674.17</v>
      </c>
    </row>
    <row r="6679" spans="1:3" x14ac:dyDescent="0.25">
      <c r="A6679">
        <v>38503232</v>
      </c>
      <c r="B6679" t="s">
        <v>5021</v>
      </c>
      <c r="C6679">
        <v>715.83</v>
      </c>
    </row>
    <row r="6680" spans="1:3" x14ac:dyDescent="0.25">
      <c r="A6680">
        <v>38503233</v>
      </c>
      <c r="B6680" t="s">
        <v>5022</v>
      </c>
      <c r="C6680">
        <v>815.83</v>
      </c>
    </row>
    <row r="6681" spans="1:3" x14ac:dyDescent="0.25">
      <c r="A6681">
        <v>38503234</v>
      </c>
      <c r="B6681" t="s">
        <v>5023</v>
      </c>
      <c r="C6681">
        <v>1049.17</v>
      </c>
    </row>
    <row r="6682" spans="1:3" x14ac:dyDescent="0.25">
      <c r="A6682">
        <v>38503235</v>
      </c>
      <c r="B6682" t="s">
        <v>5024</v>
      </c>
      <c r="C6682">
        <v>1432.5</v>
      </c>
    </row>
    <row r="6683" spans="1:3" x14ac:dyDescent="0.25">
      <c r="A6683">
        <v>38503240</v>
      </c>
      <c r="B6683" t="s">
        <v>5025</v>
      </c>
      <c r="C6683">
        <v>457.5</v>
      </c>
    </row>
    <row r="6684" spans="1:3" x14ac:dyDescent="0.25">
      <c r="A6684">
        <v>38503241</v>
      </c>
      <c r="B6684" t="s">
        <v>5026</v>
      </c>
      <c r="C6684">
        <v>499.17</v>
      </c>
    </row>
    <row r="6685" spans="1:3" x14ac:dyDescent="0.25">
      <c r="A6685">
        <v>38503242</v>
      </c>
      <c r="B6685" t="s">
        <v>5027</v>
      </c>
      <c r="C6685">
        <v>540.83000000000004</v>
      </c>
    </row>
    <row r="6686" spans="1:3" x14ac:dyDescent="0.25">
      <c r="A6686">
        <v>38503243</v>
      </c>
      <c r="B6686" t="s">
        <v>5028</v>
      </c>
      <c r="C6686">
        <v>624.16999999999996</v>
      </c>
    </row>
    <row r="6687" spans="1:3" x14ac:dyDescent="0.25">
      <c r="A6687">
        <v>38503244</v>
      </c>
      <c r="B6687" t="s">
        <v>5029</v>
      </c>
      <c r="C6687">
        <v>740.83</v>
      </c>
    </row>
    <row r="6688" spans="1:3" x14ac:dyDescent="0.25">
      <c r="A6688">
        <v>38503245</v>
      </c>
      <c r="B6688" t="s">
        <v>5030</v>
      </c>
      <c r="C6688">
        <v>849.17</v>
      </c>
    </row>
    <row r="6689" spans="1:3" x14ac:dyDescent="0.25">
      <c r="A6689">
        <v>38503246</v>
      </c>
      <c r="B6689" t="s">
        <v>5031</v>
      </c>
      <c r="C6689">
        <v>999.17</v>
      </c>
    </row>
    <row r="6690" spans="1:3" x14ac:dyDescent="0.25">
      <c r="A6690">
        <v>38503247</v>
      </c>
      <c r="B6690" t="s">
        <v>5032</v>
      </c>
      <c r="C6690">
        <v>1124.17</v>
      </c>
    </row>
    <row r="6691" spans="1:3" x14ac:dyDescent="0.25">
      <c r="A6691">
        <v>38503501</v>
      </c>
      <c r="B6691" t="s">
        <v>5033</v>
      </c>
      <c r="C6691">
        <v>357.5</v>
      </c>
    </row>
    <row r="6692" spans="1:3" x14ac:dyDescent="0.25">
      <c r="A6692">
        <v>38503502</v>
      </c>
      <c r="B6692" t="s">
        <v>5034</v>
      </c>
      <c r="C6692">
        <v>432.5</v>
      </c>
    </row>
    <row r="6693" spans="1:3" x14ac:dyDescent="0.25">
      <c r="A6693">
        <v>38503503</v>
      </c>
      <c r="B6693" t="s">
        <v>5035</v>
      </c>
      <c r="C6693">
        <v>624.16999999999996</v>
      </c>
    </row>
    <row r="6694" spans="1:3" x14ac:dyDescent="0.25">
      <c r="A6694">
        <v>38503504</v>
      </c>
      <c r="B6694" t="s">
        <v>5036</v>
      </c>
      <c r="C6694">
        <v>657.5</v>
      </c>
    </row>
    <row r="6695" spans="1:3" x14ac:dyDescent="0.25">
      <c r="A6695">
        <v>38503505</v>
      </c>
      <c r="B6695" t="s">
        <v>5037</v>
      </c>
      <c r="C6695">
        <v>824.17</v>
      </c>
    </row>
    <row r="6696" spans="1:3" x14ac:dyDescent="0.25">
      <c r="A6696">
        <v>38503532</v>
      </c>
      <c r="B6696" t="s">
        <v>5038</v>
      </c>
      <c r="C6696">
        <v>707.5</v>
      </c>
    </row>
    <row r="6697" spans="1:3" x14ac:dyDescent="0.25">
      <c r="A6697">
        <v>38503601</v>
      </c>
      <c r="B6697" t="s">
        <v>5039</v>
      </c>
      <c r="C6697">
        <v>540.83000000000004</v>
      </c>
    </row>
    <row r="6698" spans="1:3" x14ac:dyDescent="0.25">
      <c r="A6698">
        <v>38503602</v>
      </c>
      <c r="B6698" t="s">
        <v>5040</v>
      </c>
      <c r="C6698">
        <v>732.5</v>
      </c>
    </row>
    <row r="6699" spans="1:3" x14ac:dyDescent="0.25">
      <c r="A6699">
        <v>38503603</v>
      </c>
      <c r="B6699" t="s">
        <v>5041</v>
      </c>
      <c r="C6699">
        <v>407.5</v>
      </c>
    </row>
    <row r="6700" spans="1:3" x14ac:dyDescent="0.25">
      <c r="A6700">
        <v>38503604</v>
      </c>
      <c r="B6700" t="s">
        <v>5042</v>
      </c>
      <c r="C6700">
        <v>515.83000000000004</v>
      </c>
    </row>
    <row r="6701" spans="1:3" x14ac:dyDescent="0.25">
      <c r="A6701">
        <v>38503605</v>
      </c>
      <c r="B6701" t="s">
        <v>5043</v>
      </c>
      <c r="C6701">
        <v>624.16999999999996</v>
      </c>
    </row>
    <row r="6702" spans="1:3" x14ac:dyDescent="0.25">
      <c r="A6702">
        <v>38504400</v>
      </c>
      <c r="B6702" t="s">
        <v>5044</v>
      </c>
      <c r="C6702">
        <v>16.579999999999998</v>
      </c>
    </row>
    <row r="6703" spans="1:3" x14ac:dyDescent="0.25">
      <c r="A6703">
        <v>38509898</v>
      </c>
      <c r="B6703" t="s">
        <v>6971</v>
      </c>
      <c r="C6703">
        <v>-50</v>
      </c>
    </row>
    <row r="6704" spans="1:3" x14ac:dyDescent="0.25">
      <c r="A6704">
        <v>38509991</v>
      </c>
      <c r="B6704" t="s">
        <v>6446</v>
      </c>
      <c r="C6704">
        <v>15</v>
      </c>
    </row>
    <row r="6705" spans="1:3" x14ac:dyDescent="0.25">
      <c r="A6705">
        <v>38509992</v>
      </c>
      <c r="B6705" t="s">
        <v>6447</v>
      </c>
      <c r="C6705">
        <v>30</v>
      </c>
    </row>
    <row r="6706" spans="1:3" x14ac:dyDescent="0.25">
      <c r="A6706">
        <v>38509993</v>
      </c>
      <c r="B6706" t="s">
        <v>6699</v>
      </c>
      <c r="C6706">
        <v>60</v>
      </c>
    </row>
    <row r="6707" spans="1:3" x14ac:dyDescent="0.25">
      <c r="A6707">
        <v>39200010</v>
      </c>
      <c r="B6707" t="s">
        <v>5045</v>
      </c>
      <c r="C6707">
        <v>2332.5</v>
      </c>
    </row>
    <row r="6708" spans="1:3" x14ac:dyDescent="0.25">
      <c r="A6708">
        <v>39200012</v>
      </c>
      <c r="B6708" t="s">
        <v>5046</v>
      </c>
      <c r="C6708">
        <v>2415.83</v>
      </c>
    </row>
    <row r="6709" spans="1:3" x14ac:dyDescent="0.25">
      <c r="A6709">
        <v>39200013</v>
      </c>
      <c r="B6709" t="s">
        <v>5047</v>
      </c>
      <c r="C6709">
        <v>2499.17</v>
      </c>
    </row>
    <row r="6710" spans="1:3" x14ac:dyDescent="0.25">
      <c r="A6710">
        <v>39200014</v>
      </c>
      <c r="B6710" t="s">
        <v>5048</v>
      </c>
      <c r="C6710">
        <v>2624.17</v>
      </c>
    </row>
    <row r="6711" spans="1:3" x14ac:dyDescent="0.25">
      <c r="A6711">
        <v>39200015</v>
      </c>
      <c r="B6711" t="s">
        <v>5049</v>
      </c>
      <c r="C6711">
        <v>2749.17</v>
      </c>
    </row>
    <row r="6712" spans="1:3" x14ac:dyDescent="0.25">
      <c r="A6712">
        <v>39200019</v>
      </c>
      <c r="B6712" t="s">
        <v>6720</v>
      </c>
      <c r="C6712">
        <v>155</v>
      </c>
    </row>
    <row r="6713" spans="1:3" x14ac:dyDescent="0.25">
      <c r="A6713">
        <v>39200021</v>
      </c>
      <c r="B6713" t="s">
        <v>5050</v>
      </c>
      <c r="C6713">
        <v>64.92</v>
      </c>
    </row>
    <row r="6714" spans="1:3" x14ac:dyDescent="0.25">
      <c r="A6714">
        <v>39200022</v>
      </c>
      <c r="B6714" t="s">
        <v>5051</v>
      </c>
      <c r="C6714">
        <v>70.75</v>
      </c>
    </row>
    <row r="6715" spans="1:3" x14ac:dyDescent="0.25">
      <c r="A6715">
        <v>39200023</v>
      </c>
      <c r="B6715" t="s">
        <v>5052</v>
      </c>
      <c r="C6715">
        <v>70.75</v>
      </c>
    </row>
    <row r="6716" spans="1:3" x14ac:dyDescent="0.25">
      <c r="A6716">
        <v>39200024</v>
      </c>
      <c r="B6716" t="s">
        <v>5053</v>
      </c>
      <c r="C6716">
        <v>70.75</v>
      </c>
    </row>
    <row r="6717" spans="1:3" x14ac:dyDescent="0.25">
      <c r="A6717">
        <v>39200025</v>
      </c>
      <c r="B6717" t="s">
        <v>5054</v>
      </c>
      <c r="C6717">
        <v>149.16999999999999</v>
      </c>
    </row>
    <row r="6718" spans="1:3" x14ac:dyDescent="0.25">
      <c r="A6718">
        <v>39200026</v>
      </c>
      <c r="B6718" t="s">
        <v>5055</v>
      </c>
      <c r="C6718">
        <v>149.16999999999999</v>
      </c>
    </row>
    <row r="6719" spans="1:3" x14ac:dyDescent="0.25">
      <c r="A6719">
        <v>39200027</v>
      </c>
      <c r="B6719" t="s">
        <v>5056</v>
      </c>
      <c r="C6719">
        <v>149.16999999999999</v>
      </c>
    </row>
    <row r="6720" spans="1:3" x14ac:dyDescent="0.25">
      <c r="A6720">
        <v>39200131</v>
      </c>
      <c r="B6720" t="s">
        <v>8499</v>
      </c>
      <c r="C6720">
        <v>174.17</v>
      </c>
    </row>
    <row r="6721" spans="1:3" x14ac:dyDescent="0.25">
      <c r="A6721">
        <v>39200132</v>
      </c>
      <c r="B6721" t="s">
        <v>8500</v>
      </c>
      <c r="C6721">
        <v>174.17</v>
      </c>
    </row>
    <row r="6722" spans="1:3" x14ac:dyDescent="0.25">
      <c r="A6722">
        <v>39200133</v>
      </c>
      <c r="B6722" t="s">
        <v>8501</v>
      </c>
      <c r="C6722">
        <v>174.17</v>
      </c>
    </row>
    <row r="6723" spans="1:3" x14ac:dyDescent="0.25">
      <c r="A6723">
        <v>39200510</v>
      </c>
      <c r="B6723" t="s">
        <v>5057</v>
      </c>
      <c r="C6723">
        <v>4133.33</v>
      </c>
    </row>
    <row r="6724" spans="1:3" x14ac:dyDescent="0.25">
      <c r="A6724">
        <v>39200511</v>
      </c>
      <c r="B6724" t="s">
        <v>5058</v>
      </c>
      <c r="C6724">
        <v>4665.83</v>
      </c>
    </row>
    <row r="6725" spans="1:3" x14ac:dyDescent="0.25">
      <c r="A6725">
        <v>39200512</v>
      </c>
      <c r="B6725" t="s">
        <v>5059</v>
      </c>
      <c r="C6725">
        <v>5224.17</v>
      </c>
    </row>
    <row r="6726" spans="1:3" x14ac:dyDescent="0.25">
      <c r="A6726">
        <v>39200513</v>
      </c>
      <c r="B6726" t="s">
        <v>5060</v>
      </c>
      <c r="C6726">
        <v>5165.83</v>
      </c>
    </row>
    <row r="6727" spans="1:3" x14ac:dyDescent="0.25">
      <c r="A6727">
        <v>39200514</v>
      </c>
      <c r="B6727" t="s">
        <v>5061</v>
      </c>
      <c r="C6727">
        <v>6665.83</v>
      </c>
    </row>
    <row r="6728" spans="1:3" x14ac:dyDescent="0.25">
      <c r="A6728">
        <v>39200600</v>
      </c>
      <c r="B6728" t="s">
        <v>8502</v>
      </c>
      <c r="C6728">
        <v>5415.83</v>
      </c>
    </row>
    <row r="6729" spans="1:3" x14ac:dyDescent="0.25">
      <c r="A6729">
        <v>39200601</v>
      </c>
      <c r="B6729" t="s">
        <v>5062</v>
      </c>
      <c r="C6729">
        <v>349.17</v>
      </c>
    </row>
    <row r="6730" spans="1:3" x14ac:dyDescent="0.25">
      <c r="A6730">
        <v>39200602</v>
      </c>
      <c r="B6730" t="s">
        <v>5063</v>
      </c>
      <c r="C6730">
        <v>465.83</v>
      </c>
    </row>
    <row r="6731" spans="1:3" x14ac:dyDescent="0.25">
      <c r="A6731">
        <v>39200603</v>
      </c>
      <c r="B6731" t="s">
        <v>5064</v>
      </c>
      <c r="C6731">
        <v>474.17</v>
      </c>
    </row>
    <row r="6732" spans="1:3" x14ac:dyDescent="0.25">
      <c r="A6732">
        <v>39200604</v>
      </c>
      <c r="B6732" t="s">
        <v>5065</v>
      </c>
      <c r="C6732">
        <v>632.5</v>
      </c>
    </row>
    <row r="6733" spans="1:3" x14ac:dyDescent="0.25">
      <c r="A6733">
        <v>39200610</v>
      </c>
      <c r="B6733" t="s">
        <v>8503</v>
      </c>
      <c r="C6733">
        <v>5965.83</v>
      </c>
    </row>
    <row r="6734" spans="1:3" x14ac:dyDescent="0.25">
      <c r="A6734">
        <v>39200620</v>
      </c>
      <c r="B6734" t="s">
        <v>8504</v>
      </c>
      <c r="C6734">
        <v>6582.5</v>
      </c>
    </row>
    <row r="6735" spans="1:3" x14ac:dyDescent="0.25">
      <c r="A6735">
        <v>39200630</v>
      </c>
      <c r="B6735" t="s">
        <v>8505</v>
      </c>
      <c r="C6735">
        <v>8065.83</v>
      </c>
    </row>
    <row r="6736" spans="1:3" x14ac:dyDescent="0.25">
      <c r="A6736">
        <v>39200705</v>
      </c>
      <c r="B6736" t="s">
        <v>6721</v>
      </c>
      <c r="C6736">
        <v>159.69999999999999</v>
      </c>
    </row>
    <row r="6737" spans="1:3" x14ac:dyDescent="0.25">
      <c r="A6737">
        <v>39200801</v>
      </c>
      <c r="B6737" t="s">
        <v>6638</v>
      </c>
      <c r="C6737">
        <v>82.5</v>
      </c>
    </row>
    <row r="6738" spans="1:3" x14ac:dyDescent="0.25">
      <c r="A6738">
        <v>39200802</v>
      </c>
      <c r="B6738" t="s">
        <v>6639</v>
      </c>
      <c r="C6738">
        <v>82.5</v>
      </c>
    </row>
    <row r="6739" spans="1:3" x14ac:dyDescent="0.25">
      <c r="A6739">
        <v>39200803</v>
      </c>
      <c r="B6739" t="s">
        <v>6640</v>
      </c>
      <c r="C6739">
        <v>82.5</v>
      </c>
    </row>
    <row r="6740" spans="1:3" x14ac:dyDescent="0.25">
      <c r="A6740">
        <v>39201010</v>
      </c>
      <c r="B6740" t="s">
        <v>5066</v>
      </c>
      <c r="C6740">
        <v>1132.5</v>
      </c>
    </row>
    <row r="6741" spans="1:3" x14ac:dyDescent="0.25">
      <c r="A6741">
        <v>39201011</v>
      </c>
      <c r="B6741" t="s">
        <v>5067</v>
      </c>
      <c r="C6741">
        <v>1199.17</v>
      </c>
    </row>
    <row r="6742" spans="1:3" x14ac:dyDescent="0.25">
      <c r="A6742">
        <v>39201012</v>
      </c>
      <c r="B6742" t="s">
        <v>5068</v>
      </c>
      <c r="C6742">
        <v>1240.83</v>
      </c>
    </row>
    <row r="6743" spans="1:3" x14ac:dyDescent="0.25">
      <c r="A6743">
        <v>39201013</v>
      </c>
      <c r="B6743" t="s">
        <v>5069</v>
      </c>
      <c r="C6743">
        <v>1357.5</v>
      </c>
    </row>
    <row r="6744" spans="1:3" x14ac:dyDescent="0.25">
      <c r="A6744">
        <v>39201014</v>
      </c>
      <c r="B6744" t="s">
        <v>5070</v>
      </c>
      <c r="C6744">
        <v>1382.5</v>
      </c>
    </row>
    <row r="6745" spans="1:3" x14ac:dyDescent="0.25">
      <c r="A6745">
        <v>39201510</v>
      </c>
      <c r="B6745" t="s">
        <v>5071</v>
      </c>
      <c r="C6745">
        <v>2970</v>
      </c>
    </row>
    <row r="6746" spans="1:3" x14ac:dyDescent="0.25">
      <c r="A6746">
        <v>39201511</v>
      </c>
      <c r="B6746" t="s">
        <v>5072</v>
      </c>
      <c r="C6746">
        <v>3493.33</v>
      </c>
    </row>
    <row r="6747" spans="1:3" x14ac:dyDescent="0.25">
      <c r="A6747">
        <v>39201512</v>
      </c>
      <c r="B6747" t="s">
        <v>5073</v>
      </c>
      <c r="C6747">
        <v>3999.17</v>
      </c>
    </row>
    <row r="6748" spans="1:3" x14ac:dyDescent="0.25">
      <c r="A6748">
        <v>39201514</v>
      </c>
      <c r="B6748" t="s">
        <v>5074</v>
      </c>
      <c r="C6748">
        <v>5375</v>
      </c>
    </row>
    <row r="6749" spans="1:3" x14ac:dyDescent="0.25">
      <c r="A6749">
        <v>39202010</v>
      </c>
      <c r="B6749" t="s">
        <v>5075</v>
      </c>
      <c r="C6749">
        <v>1790.83</v>
      </c>
    </row>
    <row r="6750" spans="1:3" x14ac:dyDescent="0.25">
      <c r="A6750">
        <v>39202011</v>
      </c>
      <c r="B6750" t="s">
        <v>5076</v>
      </c>
      <c r="C6750">
        <v>1849.17</v>
      </c>
    </row>
    <row r="6751" spans="1:3" x14ac:dyDescent="0.25">
      <c r="A6751">
        <v>39202012</v>
      </c>
      <c r="B6751" t="s">
        <v>5077</v>
      </c>
      <c r="C6751">
        <v>1999.17</v>
      </c>
    </row>
    <row r="6752" spans="1:3" x14ac:dyDescent="0.25">
      <c r="A6752">
        <v>39202013</v>
      </c>
      <c r="B6752" t="s">
        <v>5078</v>
      </c>
      <c r="C6752">
        <v>2065.83</v>
      </c>
    </row>
    <row r="6753" spans="1:3" x14ac:dyDescent="0.25">
      <c r="A6753">
        <v>39202014</v>
      </c>
      <c r="B6753" t="s">
        <v>5079</v>
      </c>
      <c r="C6753">
        <v>2149.17</v>
      </c>
    </row>
    <row r="6754" spans="1:3" x14ac:dyDescent="0.25">
      <c r="A6754">
        <v>39202510</v>
      </c>
      <c r="B6754" t="s">
        <v>5080</v>
      </c>
      <c r="C6754">
        <v>2907.5</v>
      </c>
    </row>
    <row r="6755" spans="1:3" x14ac:dyDescent="0.25">
      <c r="A6755">
        <v>39202511</v>
      </c>
      <c r="B6755" t="s">
        <v>5081</v>
      </c>
      <c r="C6755">
        <v>3332.5</v>
      </c>
    </row>
    <row r="6756" spans="1:3" x14ac:dyDescent="0.25">
      <c r="A6756">
        <v>39202512</v>
      </c>
      <c r="B6756" t="s">
        <v>5082</v>
      </c>
      <c r="C6756">
        <v>3999.17</v>
      </c>
    </row>
    <row r="6757" spans="1:3" x14ac:dyDescent="0.25">
      <c r="A6757">
        <v>39202514</v>
      </c>
      <c r="B6757" t="s">
        <v>5083</v>
      </c>
      <c r="C6757">
        <v>5265.83</v>
      </c>
    </row>
    <row r="6758" spans="1:3" x14ac:dyDescent="0.25">
      <c r="A6758">
        <v>39203010</v>
      </c>
      <c r="B6758" t="s">
        <v>5084</v>
      </c>
      <c r="C6758">
        <v>2499.17</v>
      </c>
    </row>
    <row r="6759" spans="1:3" x14ac:dyDescent="0.25">
      <c r="A6759">
        <v>39203011</v>
      </c>
      <c r="B6759" t="s">
        <v>5085</v>
      </c>
      <c r="C6759">
        <v>2574.17</v>
      </c>
    </row>
    <row r="6760" spans="1:3" x14ac:dyDescent="0.25">
      <c r="A6760">
        <v>39203012</v>
      </c>
      <c r="B6760" t="s">
        <v>5086</v>
      </c>
      <c r="C6760">
        <v>2707.5</v>
      </c>
    </row>
    <row r="6761" spans="1:3" x14ac:dyDescent="0.25">
      <c r="A6761">
        <v>39203013</v>
      </c>
      <c r="B6761" t="s">
        <v>5087</v>
      </c>
      <c r="C6761">
        <v>2799.17</v>
      </c>
    </row>
    <row r="6762" spans="1:3" x14ac:dyDescent="0.25">
      <c r="A6762">
        <v>39203014</v>
      </c>
      <c r="B6762" t="s">
        <v>5088</v>
      </c>
      <c r="C6762">
        <v>2915.83</v>
      </c>
    </row>
    <row r="6763" spans="1:3" x14ac:dyDescent="0.25">
      <c r="A6763">
        <v>39203351</v>
      </c>
      <c r="B6763" t="s">
        <v>6722</v>
      </c>
      <c r="C6763">
        <v>2017</v>
      </c>
    </row>
    <row r="6764" spans="1:3" x14ac:dyDescent="0.25">
      <c r="A6764">
        <v>39203352</v>
      </c>
      <c r="B6764" t="s">
        <v>6723</v>
      </c>
      <c r="C6764">
        <v>2075</v>
      </c>
    </row>
    <row r="6765" spans="1:3" x14ac:dyDescent="0.25">
      <c r="A6765">
        <v>39203353</v>
      </c>
      <c r="B6765" t="s">
        <v>6724</v>
      </c>
      <c r="C6765">
        <v>2266</v>
      </c>
    </row>
    <row r="6766" spans="1:3" x14ac:dyDescent="0.25">
      <c r="A6766">
        <v>39203354</v>
      </c>
      <c r="B6766" t="s">
        <v>6725</v>
      </c>
      <c r="C6766">
        <v>2300</v>
      </c>
    </row>
    <row r="6767" spans="1:3" x14ac:dyDescent="0.25">
      <c r="A6767">
        <v>39203355</v>
      </c>
      <c r="B6767" t="s">
        <v>6726</v>
      </c>
      <c r="C6767">
        <v>2413</v>
      </c>
    </row>
    <row r="6768" spans="1:3" x14ac:dyDescent="0.25">
      <c r="A6768">
        <v>39203356</v>
      </c>
      <c r="B6768" t="s">
        <v>6727</v>
      </c>
      <c r="C6768">
        <v>2778</v>
      </c>
    </row>
    <row r="6769" spans="1:3" x14ac:dyDescent="0.25">
      <c r="A6769">
        <v>39203357</v>
      </c>
      <c r="B6769" t="s">
        <v>6728</v>
      </c>
      <c r="C6769">
        <v>3467</v>
      </c>
    </row>
    <row r="6770" spans="1:3" x14ac:dyDescent="0.25">
      <c r="A6770">
        <v>39203358</v>
      </c>
      <c r="B6770" t="s">
        <v>6729</v>
      </c>
      <c r="C6770">
        <v>3861</v>
      </c>
    </row>
    <row r="6771" spans="1:3" x14ac:dyDescent="0.25">
      <c r="A6771">
        <v>39203359</v>
      </c>
      <c r="B6771" t="s">
        <v>6730</v>
      </c>
      <c r="C6771">
        <v>4323</v>
      </c>
    </row>
    <row r="6772" spans="1:3" x14ac:dyDescent="0.25">
      <c r="A6772">
        <v>39203410</v>
      </c>
      <c r="B6772" t="s">
        <v>8506</v>
      </c>
      <c r="C6772">
        <v>185</v>
      </c>
    </row>
    <row r="6773" spans="1:3" x14ac:dyDescent="0.25">
      <c r="A6773">
        <v>39203420</v>
      </c>
      <c r="B6773" t="s">
        <v>8507</v>
      </c>
      <c r="C6773">
        <v>241</v>
      </c>
    </row>
    <row r="6774" spans="1:3" x14ac:dyDescent="0.25">
      <c r="A6774">
        <v>39203430</v>
      </c>
      <c r="B6774" t="s">
        <v>8508</v>
      </c>
      <c r="C6774">
        <v>61</v>
      </c>
    </row>
    <row r="6775" spans="1:3" x14ac:dyDescent="0.25">
      <c r="A6775">
        <v>39203440</v>
      </c>
      <c r="B6775" t="s">
        <v>8509</v>
      </c>
      <c r="C6775">
        <v>89</v>
      </c>
    </row>
    <row r="6776" spans="1:3" x14ac:dyDescent="0.25">
      <c r="A6776">
        <v>39203450</v>
      </c>
      <c r="B6776" t="s">
        <v>8510</v>
      </c>
      <c r="C6776">
        <v>242</v>
      </c>
    </row>
    <row r="6777" spans="1:3" x14ac:dyDescent="0.25">
      <c r="A6777">
        <v>39203460</v>
      </c>
      <c r="B6777" t="s">
        <v>8511</v>
      </c>
      <c r="C6777">
        <v>750</v>
      </c>
    </row>
    <row r="6778" spans="1:3" x14ac:dyDescent="0.25">
      <c r="A6778">
        <v>39203470</v>
      </c>
      <c r="B6778" t="s">
        <v>8512</v>
      </c>
      <c r="C6778">
        <v>950</v>
      </c>
    </row>
    <row r="6779" spans="1:3" x14ac:dyDescent="0.25">
      <c r="A6779">
        <v>39203510</v>
      </c>
      <c r="B6779" t="s">
        <v>5089</v>
      </c>
      <c r="C6779">
        <v>4295</v>
      </c>
    </row>
    <row r="6780" spans="1:3" x14ac:dyDescent="0.25">
      <c r="A6780">
        <v>39203511</v>
      </c>
      <c r="B6780" t="s">
        <v>5090</v>
      </c>
      <c r="C6780">
        <v>4824.17</v>
      </c>
    </row>
    <row r="6781" spans="1:3" x14ac:dyDescent="0.25">
      <c r="A6781">
        <v>39203512</v>
      </c>
      <c r="B6781" t="s">
        <v>5091</v>
      </c>
      <c r="C6781">
        <v>5415.83</v>
      </c>
    </row>
    <row r="6782" spans="1:3" x14ac:dyDescent="0.25">
      <c r="A6782">
        <v>39203514</v>
      </c>
      <c r="B6782" t="s">
        <v>5092</v>
      </c>
      <c r="C6782">
        <v>6864.17</v>
      </c>
    </row>
    <row r="6783" spans="1:3" x14ac:dyDescent="0.25">
      <c r="A6783">
        <v>39203599</v>
      </c>
      <c r="B6783" t="s">
        <v>5093</v>
      </c>
      <c r="C6783">
        <v>18.25</v>
      </c>
    </row>
    <row r="6784" spans="1:3" x14ac:dyDescent="0.25">
      <c r="A6784">
        <v>39203650</v>
      </c>
      <c r="B6784" t="s">
        <v>5094</v>
      </c>
      <c r="C6784">
        <v>195</v>
      </c>
    </row>
    <row r="6785" spans="1:3" x14ac:dyDescent="0.25">
      <c r="A6785">
        <v>39204010</v>
      </c>
      <c r="B6785" t="s">
        <v>5095</v>
      </c>
      <c r="C6785">
        <v>6265.83</v>
      </c>
    </row>
    <row r="6786" spans="1:3" x14ac:dyDescent="0.25">
      <c r="A6786">
        <v>39204011</v>
      </c>
      <c r="B6786" t="s">
        <v>5096</v>
      </c>
      <c r="C6786">
        <v>6499.17</v>
      </c>
    </row>
    <row r="6787" spans="1:3" x14ac:dyDescent="0.25">
      <c r="A6787">
        <v>39204012</v>
      </c>
      <c r="B6787" t="s">
        <v>5097</v>
      </c>
      <c r="C6787">
        <v>6665.83</v>
      </c>
    </row>
    <row r="6788" spans="1:3" x14ac:dyDescent="0.25">
      <c r="A6788">
        <v>39204013</v>
      </c>
      <c r="B6788" t="s">
        <v>5098</v>
      </c>
      <c r="C6788">
        <v>7199.17</v>
      </c>
    </row>
    <row r="6789" spans="1:3" x14ac:dyDescent="0.25">
      <c r="A6789">
        <v>39204014</v>
      </c>
      <c r="B6789" t="s">
        <v>5099</v>
      </c>
      <c r="C6789">
        <v>7382.5</v>
      </c>
    </row>
    <row r="6790" spans="1:3" x14ac:dyDescent="0.25">
      <c r="A6790">
        <v>39204015</v>
      </c>
      <c r="B6790" t="s">
        <v>6634</v>
      </c>
      <c r="C6790">
        <v>833.33</v>
      </c>
    </row>
    <row r="6791" spans="1:3" x14ac:dyDescent="0.25">
      <c r="A6791">
        <v>39204099</v>
      </c>
      <c r="B6791" t="s">
        <v>5100</v>
      </c>
      <c r="C6791">
        <v>24.92</v>
      </c>
    </row>
    <row r="6792" spans="1:3" x14ac:dyDescent="0.25">
      <c r="A6792">
        <v>39204510</v>
      </c>
      <c r="B6792" t="s">
        <v>5101</v>
      </c>
      <c r="C6792">
        <v>7249.17</v>
      </c>
    </row>
    <row r="6793" spans="1:3" x14ac:dyDescent="0.25">
      <c r="A6793">
        <v>39204511</v>
      </c>
      <c r="B6793" t="s">
        <v>5102</v>
      </c>
      <c r="C6793">
        <v>7832.5</v>
      </c>
    </row>
    <row r="6794" spans="1:3" x14ac:dyDescent="0.25">
      <c r="A6794">
        <v>39204512</v>
      </c>
      <c r="B6794" t="s">
        <v>5103</v>
      </c>
      <c r="C6794">
        <v>8415.83</v>
      </c>
    </row>
    <row r="6795" spans="1:3" x14ac:dyDescent="0.25">
      <c r="A6795">
        <v>39204513</v>
      </c>
      <c r="B6795" t="s">
        <v>5104</v>
      </c>
      <c r="C6795">
        <v>10132.5</v>
      </c>
    </row>
    <row r="6796" spans="1:3" x14ac:dyDescent="0.25">
      <c r="A6796">
        <v>39204910</v>
      </c>
      <c r="B6796" t="s">
        <v>6972</v>
      </c>
      <c r="C6796">
        <v>6158.33</v>
      </c>
    </row>
    <row r="6797" spans="1:3" x14ac:dyDescent="0.25">
      <c r="A6797">
        <v>39204911</v>
      </c>
      <c r="B6797" t="s">
        <v>6973</v>
      </c>
      <c r="C6797">
        <v>6300</v>
      </c>
    </row>
    <row r="6798" spans="1:3" x14ac:dyDescent="0.25">
      <c r="A6798">
        <v>39204912</v>
      </c>
      <c r="B6798" t="s">
        <v>6974</v>
      </c>
      <c r="C6798">
        <v>6462</v>
      </c>
    </row>
    <row r="6799" spans="1:3" x14ac:dyDescent="0.25">
      <c r="A6799">
        <v>39204913</v>
      </c>
      <c r="B6799" t="s">
        <v>6975</v>
      </c>
      <c r="C6799">
        <v>6801</v>
      </c>
    </row>
    <row r="6800" spans="1:3" x14ac:dyDescent="0.25">
      <c r="A6800">
        <v>39204914</v>
      </c>
      <c r="B6800" t="s">
        <v>6976</v>
      </c>
      <c r="C6800">
        <v>7140</v>
      </c>
    </row>
    <row r="6801" spans="1:3" x14ac:dyDescent="0.25">
      <c r="A6801">
        <v>39204920</v>
      </c>
      <c r="B6801" t="s">
        <v>6977</v>
      </c>
      <c r="C6801">
        <v>443</v>
      </c>
    </row>
    <row r="6802" spans="1:3" x14ac:dyDescent="0.25">
      <c r="A6802">
        <v>39204921</v>
      </c>
      <c r="B6802" t="s">
        <v>6978</v>
      </c>
      <c r="C6802">
        <v>594</v>
      </c>
    </row>
    <row r="6803" spans="1:3" x14ac:dyDescent="0.25">
      <c r="A6803">
        <v>39204922</v>
      </c>
      <c r="B6803" t="s">
        <v>6979</v>
      </c>
      <c r="C6803">
        <v>101</v>
      </c>
    </row>
    <row r="6804" spans="1:3" x14ac:dyDescent="0.25">
      <c r="A6804">
        <v>39204923</v>
      </c>
      <c r="B6804" t="s">
        <v>6980</v>
      </c>
      <c r="C6804">
        <v>328</v>
      </c>
    </row>
    <row r="6805" spans="1:3" x14ac:dyDescent="0.25">
      <c r="A6805">
        <v>39204924</v>
      </c>
      <c r="B6805" t="s">
        <v>6981</v>
      </c>
      <c r="C6805">
        <v>384</v>
      </c>
    </row>
    <row r="6806" spans="1:3" x14ac:dyDescent="0.25">
      <c r="A6806">
        <v>39204925</v>
      </c>
      <c r="B6806" t="s">
        <v>6982</v>
      </c>
      <c r="C6806">
        <v>622</v>
      </c>
    </row>
    <row r="6807" spans="1:3" x14ac:dyDescent="0.25">
      <c r="A6807">
        <v>39204926</v>
      </c>
      <c r="B6807" t="s">
        <v>6983</v>
      </c>
      <c r="C6807">
        <v>994</v>
      </c>
    </row>
    <row r="6808" spans="1:3" x14ac:dyDescent="0.25">
      <c r="A6808">
        <v>39204950</v>
      </c>
      <c r="B6808" t="s">
        <v>8513</v>
      </c>
      <c r="C6808">
        <v>4250</v>
      </c>
    </row>
    <row r="6809" spans="1:3" x14ac:dyDescent="0.25">
      <c r="A6809">
        <v>39204951</v>
      </c>
      <c r="B6809" t="s">
        <v>8514</v>
      </c>
      <c r="C6809">
        <v>4495</v>
      </c>
    </row>
    <row r="6810" spans="1:3" x14ac:dyDescent="0.25">
      <c r="A6810">
        <v>39204952</v>
      </c>
      <c r="B6810" t="s">
        <v>8515</v>
      </c>
      <c r="C6810">
        <v>4790</v>
      </c>
    </row>
    <row r="6811" spans="1:3" x14ac:dyDescent="0.25">
      <c r="A6811">
        <v>39204953</v>
      </c>
      <c r="B6811" t="s">
        <v>8516</v>
      </c>
      <c r="C6811">
        <v>5095</v>
      </c>
    </row>
    <row r="6812" spans="1:3" x14ac:dyDescent="0.25">
      <c r="A6812">
        <v>39204954</v>
      </c>
      <c r="B6812" t="s">
        <v>8517</v>
      </c>
      <c r="C6812">
        <v>5445</v>
      </c>
    </row>
    <row r="6813" spans="1:3" x14ac:dyDescent="0.25">
      <c r="A6813">
        <v>39204955</v>
      </c>
      <c r="B6813" t="s">
        <v>8518</v>
      </c>
      <c r="C6813">
        <v>6065</v>
      </c>
    </row>
    <row r="6814" spans="1:3" x14ac:dyDescent="0.25">
      <c r="A6814">
        <v>39204956</v>
      </c>
      <c r="B6814" t="s">
        <v>8519</v>
      </c>
      <c r="C6814">
        <v>6645</v>
      </c>
    </row>
    <row r="6815" spans="1:3" x14ac:dyDescent="0.25">
      <c r="A6815">
        <v>39204957</v>
      </c>
      <c r="B6815" t="s">
        <v>8520</v>
      </c>
      <c r="C6815">
        <v>2222</v>
      </c>
    </row>
    <row r="6816" spans="1:3" x14ac:dyDescent="0.25">
      <c r="A6816">
        <v>39204958</v>
      </c>
      <c r="B6816" t="s">
        <v>8521</v>
      </c>
      <c r="C6816">
        <v>550</v>
      </c>
    </row>
    <row r="6817" spans="1:3" x14ac:dyDescent="0.25">
      <c r="A6817">
        <v>39204959</v>
      </c>
      <c r="B6817" t="s">
        <v>8522</v>
      </c>
      <c r="C6817">
        <v>2500</v>
      </c>
    </row>
    <row r="6818" spans="1:3" x14ac:dyDescent="0.25">
      <c r="A6818">
        <v>39204960</v>
      </c>
      <c r="B6818" t="s">
        <v>8523</v>
      </c>
      <c r="C6818">
        <v>405</v>
      </c>
    </row>
    <row r="6819" spans="1:3" x14ac:dyDescent="0.25">
      <c r="A6819">
        <v>39205581</v>
      </c>
      <c r="B6819" t="s">
        <v>8524</v>
      </c>
      <c r="C6819">
        <v>3467.5</v>
      </c>
    </row>
    <row r="6820" spans="1:3" x14ac:dyDescent="0.25">
      <c r="A6820">
        <v>39205582</v>
      </c>
      <c r="B6820" t="s">
        <v>8525</v>
      </c>
      <c r="C6820">
        <v>3538.75</v>
      </c>
    </row>
    <row r="6821" spans="1:3" x14ac:dyDescent="0.25">
      <c r="A6821">
        <v>39205583</v>
      </c>
      <c r="B6821" t="s">
        <v>8526</v>
      </c>
      <c r="C6821">
        <v>3610</v>
      </c>
    </row>
    <row r="6822" spans="1:3" x14ac:dyDescent="0.25">
      <c r="A6822">
        <v>39205584</v>
      </c>
      <c r="B6822" t="s">
        <v>8527</v>
      </c>
      <c r="C6822">
        <v>3681.25</v>
      </c>
    </row>
    <row r="6823" spans="1:3" x14ac:dyDescent="0.25">
      <c r="A6823">
        <v>39205585</v>
      </c>
      <c r="B6823" t="s">
        <v>8528</v>
      </c>
      <c r="C6823">
        <v>3752.5</v>
      </c>
    </row>
    <row r="6824" spans="1:3" x14ac:dyDescent="0.25">
      <c r="A6824">
        <v>39205586</v>
      </c>
      <c r="B6824" t="s">
        <v>8529</v>
      </c>
      <c r="C6824">
        <v>3823.75</v>
      </c>
    </row>
    <row r="6825" spans="1:3" x14ac:dyDescent="0.25">
      <c r="A6825">
        <v>39205587</v>
      </c>
      <c r="B6825" t="s">
        <v>8530</v>
      </c>
      <c r="C6825">
        <v>3895</v>
      </c>
    </row>
    <row r="6826" spans="1:3" x14ac:dyDescent="0.25">
      <c r="A6826">
        <v>39205591</v>
      </c>
      <c r="B6826" t="s">
        <v>8531</v>
      </c>
      <c r="C6826">
        <v>80</v>
      </c>
    </row>
    <row r="6827" spans="1:3" x14ac:dyDescent="0.25">
      <c r="A6827">
        <v>39205592</v>
      </c>
      <c r="B6827" t="s">
        <v>8532</v>
      </c>
      <c r="C6827">
        <v>80</v>
      </c>
    </row>
    <row r="6828" spans="1:3" x14ac:dyDescent="0.25">
      <c r="A6828">
        <v>39205593</v>
      </c>
      <c r="B6828" t="s">
        <v>8533</v>
      </c>
      <c r="C6828">
        <v>110</v>
      </c>
    </row>
    <row r="6829" spans="1:3" x14ac:dyDescent="0.25">
      <c r="A6829">
        <v>39205594</v>
      </c>
      <c r="B6829" t="s">
        <v>8534</v>
      </c>
      <c r="C6829">
        <v>80</v>
      </c>
    </row>
    <row r="6830" spans="1:3" x14ac:dyDescent="0.25">
      <c r="A6830">
        <v>39205855</v>
      </c>
      <c r="B6830" t="s">
        <v>5105</v>
      </c>
      <c r="C6830">
        <v>49.17</v>
      </c>
    </row>
    <row r="6831" spans="1:3" x14ac:dyDescent="0.25">
      <c r="A6831">
        <v>39206666</v>
      </c>
      <c r="B6831" t="s">
        <v>6984</v>
      </c>
      <c r="C6831">
        <v>-0.83</v>
      </c>
    </row>
    <row r="6832" spans="1:3" x14ac:dyDescent="0.25">
      <c r="A6832">
        <v>39206667</v>
      </c>
      <c r="B6832" t="s">
        <v>6985</v>
      </c>
      <c r="C6832">
        <v>1532.92</v>
      </c>
    </row>
    <row r="6833" spans="1:3" x14ac:dyDescent="0.25">
      <c r="A6833">
        <v>39206668</v>
      </c>
      <c r="B6833" t="s">
        <v>6986</v>
      </c>
      <c r="C6833">
        <v>263.25</v>
      </c>
    </row>
    <row r="6834" spans="1:3" x14ac:dyDescent="0.25">
      <c r="A6834">
        <v>39206669</v>
      </c>
      <c r="B6834" t="s">
        <v>8535</v>
      </c>
      <c r="C6834">
        <v>1108.17</v>
      </c>
    </row>
    <row r="6835" spans="1:3" x14ac:dyDescent="0.25">
      <c r="A6835">
        <v>39206670</v>
      </c>
      <c r="B6835" t="s">
        <v>8536</v>
      </c>
      <c r="C6835">
        <v>800</v>
      </c>
    </row>
    <row r="6836" spans="1:3" x14ac:dyDescent="0.25">
      <c r="A6836">
        <v>39206671</v>
      </c>
      <c r="B6836" t="s">
        <v>8537</v>
      </c>
      <c r="C6836">
        <v>410.08</v>
      </c>
    </row>
    <row r="6837" spans="1:3" x14ac:dyDescent="0.25">
      <c r="A6837">
        <v>39206672</v>
      </c>
      <c r="B6837" t="s">
        <v>8538</v>
      </c>
      <c r="C6837">
        <v>206.42</v>
      </c>
    </row>
    <row r="6838" spans="1:3" x14ac:dyDescent="0.25">
      <c r="A6838">
        <v>39208745</v>
      </c>
      <c r="B6838" t="s">
        <v>6671</v>
      </c>
      <c r="C6838">
        <v>249</v>
      </c>
    </row>
    <row r="6839" spans="1:3" x14ac:dyDescent="0.25">
      <c r="A6839">
        <v>39209999</v>
      </c>
      <c r="B6839" t="s">
        <v>6368</v>
      </c>
      <c r="C6839">
        <v>0.83</v>
      </c>
    </row>
    <row r="6840" spans="1:3" x14ac:dyDescent="0.25">
      <c r="A6840">
        <v>39211001</v>
      </c>
      <c r="B6840" t="s">
        <v>6550</v>
      </c>
      <c r="C6840">
        <v>6665.83</v>
      </c>
    </row>
    <row r="6841" spans="1:3" x14ac:dyDescent="0.25">
      <c r="A6841">
        <v>39211002</v>
      </c>
      <c r="B6841" t="s">
        <v>6551</v>
      </c>
      <c r="C6841">
        <v>6999.17</v>
      </c>
    </row>
    <row r="6842" spans="1:3" x14ac:dyDescent="0.25">
      <c r="A6842">
        <v>39211003</v>
      </c>
      <c r="B6842" t="s">
        <v>6552</v>
      </c>
      <c r="C6842">
        <v>7332.5</v>
      </c>
    </row>
    <row r="6843" spans="1:3" x14ac:dyDescent="0.25">
      <c r="A6843">
        <v>39211004</v>
      </c>
      <c r="B6843" t="s">
        <v>6553</v>
      </c>
      <c r="C6843">
        <v>7407.5</v>
      </c>
    </row>
    <row r="6844" spans="1:3" x14ac:dyDescent="0.25">
      <c r="A6844">
        <v>39211005</v>
      </c>
      <c r="B6844" t="s">
        <v>6554</v>
      </c>
      <c r="C6844">
        <v>7832.5</v>
      </c>
    </row>
    <row r="6845" spans="1:3" x14ac:dyDescent="0.25">
      <c r="A6845">
        <v>39211006</v>
      </c>
      <c r="B6845" t="s">
        <v>6555</v>
      </c>
      <c r="C6845">
        <v>2000</v>
      </c>
    </row>
    <row r="6846" spans="1:3" x14ac:dyDescent="0.25">
      <c r="A6846">
        <v>39211018</v>
      </c>
      <c r="B6846" t="s">
        <v>8539</v>
      </c>
      <c r="C6846">
        <v>449</v>
      </c>
    </row>
    <row r="6847" spans="1:3" x14ac:dyDescent="0.25">
      <c r="A6847">
        <v>39211019</v>
      </c>
      <c r="B6847" t="s">
        <v>8540</v>
      </c>
      <c r="C6847">
        <v>271</v>
      </c>
    </row>
    <row r="6848" spans="1:3" x14ac:dyDescent="0.25">
      <c r="A6848">
        <v>39219999</v>
      </c>
      <c r="B6848" t="s">
        <v>6520</v>
      </c>
      <c r="C6848">
        <v>0</v>
      </c>
    </row>
    <row r="6849" spans="1:3" x14ac:dyDescent="0.25">
      <c r="A6849">
        <v>41101132</v>
      </c>
      <c r="B6849" t="s">
        <v>5106</v>
      </c>
      <c r="C6849">
        <v>125.86</v>
      </c>
    </row>
    <row r="6850" spans="1:3" x14ac:dyDescent="0.25">
      <c r="A6850">
        <v>41101133</v>
      </c>
      <c r="B6850" t="s">
        <v>5107</v>
      </c>
      <c r="C6850">
        <v>147.57</v>
      </c>
    </row>
    <row r="6851" spans="1:3" x14ac:dyDescent="0.25">
      <c r="A6851">
        <v>41101134</v>
      </c>
      <c r="B6851" t="s">
        <v>5108</v>
      </c>
      <c r="C6851">
        <v>170.02</v>
      </c>
    </row>
    <row r="6852" spans="1:3" x14ac:dyDescent="0.25">
      <c r="A6852">
        <v>41101135</v>
      </c>
      <c r="B6852" t="s">
        <v>5109</v>
      </c>
      <c r="C6852">
        <v>194.3</v>
      </c>
    </row>
    <row r="6853" spans="1:3" x14ac:dyDescent="0.25">
      <c r="A6853">
        <v>41101136</v>
      </c>
      <c r="B6853" t="s">
        <v>5110</v>
      </c>
      <c r="C6853">
        <v>209.76</v>
      </c>
    </row>
    <row r="6854" spans="1:3" x14ac:dyDescent="0.25">
      <c r="A6854">
        <v>41101137</v>
      </c>
      <c r="B6854" t="s">
        <v>5111</v>
      </c>
      <c r="C6854">
        <v>240.3</v>
      </c>
    </row>
    <row r="6855" spans="1:3" x14ac:dyDescent="0.25">
      <c r="A6855">
        <v>41101138</v>
      </c>
      <c r="B6855" t="s">
        <v>5112</v>
      </c>
      <c r="C6855">
        <v>262.38</v>
      </c>
    </row>
    <row r="6856" spans="1:3" x14ac:dyDescent="0.25">
      <c r="A6856">
        <v>41101139</v>
      </c>
      <c r="B6856" t="s">
        <v>5113</v>
      </c>
      <c r="C6856">
        <v>284.45999999999998</v>
      </c>
    </row>
    <row r="6857" spans="1:3" x14ac:dyDescent="0.25">
      <c r="A6857">
        <v>41101140</v>
      </c>
      <c r="B6857" t="s">
        <v>5114</v>
      </c>
      <c r="C6857">
        <v>308.75</v>
      </c>
    </row>
    <row r="6858" spans="1:3" x14ac:dyDescent="0.25">
      <c r="A6858">
        <v>41101141</v>
      </c>
      <c r="B6858" t="s">
        <v>5115</v>
      </c>
      <c r="C6858">
        <v>330.83</v>
      </c>
    </row>
    <row r="6859" spans="1:3" x14ac:dyDescent="0.25">
      <c r="A6859">
        <v>41101143</v>
      </c>
      <c r="B6859" t="s">
        <v>5116</v>
      </c>
      <c r="C6859">
        <v>12.42</v>
      </c>
    </row>
    <row r="6860" spans="1:3" x14ac:dyDescent="0.25">
      <c r="A6860">
        <v>41101144</v>
      </c>
      <c r="B6860" t="s">
        <v>5117</v>
      </c>
      <c r="C6860">
        <v>12.17</v>
      </c>
    </row>
    <row r="6861" spans="1:3" x14ac:dyDescent="0.25">
      <c r="A6861">
        <v>41101147</v>
      </c>
      <c r="B6861" t="s">
        <v>5118</v>
      </c>
      <c r="C6861">
        <v>24.9</v>
      </c>
    </row>
    <row r="6862" spans="1:3" x14ac:dyDescent="0.25">
      <c r="A6862">
        <v>41101150</v>
      </c>
      <c r="B6862" t="s">
        <v>5119</v>
      </c>
      <c r="C6862">
        <v>24.92</v>
      </c>
    </row>
    <row r="6863" spans="1:3" x14ac:dyDescent="0.25">
      <c r="A6863">
        <v>41101155</v>
      </c>
      <c r="B6863" t="s">
        <v>5120</v>
      </c>
      <c r="C6863">
        <v>42.7</v>
      </c>
    </row>
    <row r="6864" spans="1:3" x14ac:dyDescent="0.25">
      <c r="A6864">
        <v>41101157</v>
      </c>
      <c r="B6864" t="s">
        <v>5121</v>
      </c>
      <c r="C6864">
        <v>49.17</v>
      </c>
    </row>
    <row r="6865" spans="1:3" x14ac:dyDescent="0.25">
      <c r="A6865">
        <v>41101159</v>
      </c>
      <c r="B6865" t="s">
        <v>5122</v>
      </c>
      <c r="C6865">
        <v>49.17</v>
      </c>
    </row>
    <row r="6866" spans="1:3" x14ac:dyDescent="0.25">
      <c r="A6866">
        <v>41101180</v>
      </c>
      <c r="B6866" t="s">
        <v>5123</v>
      </c>
      <c r="C6866">
        <v>24.92</v>
      </c>
    </row>
    <row r="6867" spans="1:3" x14ac:dyDescent="0.25">
      <c r="A6867">
        <v>41101181</v>
      </c>
      <c r="B6867" t="s">
        <v>6987</v>
      </c>
      <c r="C6867">
        <v>24</v>
      </c>
    </row>
    <row r="6868" spans="1:3" x14ac:dyDescent="0.25">
      <c r="A6868">
        <v>41101199</v>
      </c>
      <c r="B6868" t="s">
        <v>5124</v>
      </c>
      <c r="C6868">
        <v>22.47</v>
      </c>
    </row>
    <row r="6869" spans="1:3" x14ac:dyDescent="0.25">
      <c r="A6869">
        <v>41101245</v>
      </c>
      <c r="B6869" t="s">
        <v>5125</v>
      </c>
      <c r="C6869">
        <v>232.5</v>
      </c>
    </row>
    <row r="6870" spans="1:3" x14ac:dyDescent="0.25">
      <c r="A6870">
        <v>41101250</v>
      </c>
      <c r="B6870" t="s">
        <v>5126</v>
      </c>
      <c r="C6870">
        <v>515.83000000000004</v>
      </c>
    </row>
    <row r="6871" spans="1:3" x14ac:dyDescent="0.25">
      <c r="A6871">
        <v>41101255</v>
      </c>
      <c r="B6871" t="s">
        <v>5127</v>
      </c>
      <c r="C6871">
        <v>615.83000000000004</v>
      </c>
    </row>
    <row r="6872" spans="1:3" x14ac:dyDescent="0.25">
      <c r="A6872">
        <v>41101290</v>
      </c>
      <c r="B6872" t="s">
        <v>5128</v>
      </c>
      <c r="C6872">
        <v>182.5</v>
      </c>
    </row>
    <row r="6873" spans="1:3" x14ac:dyDescent="0.25">
      <c r="A6873">
        <v>41101291</v>
      </c>
      <c r="B6873" t="s">
        <v>5129</v>
      </c>
      <c r="C6873">
        <v>100</v>
      </c>
    </row>
    <row r="6874" spans="1:3" x14ac:dyDescent="0.25">
      <c r="A6874">
        <v>41101350</v>
      </c>
      <c r="B6874" t="s">
        <v>5130</v>
      </c>
      <c r="C6874">
        <v>29.08</v>
      </c>
    </row>
    <row r="6875" spans="1:3" x14ac:dyDescent="0.25">
      <c r="A6875">
        <v>41104812</v>
      </c>
      <c r="B6875" t="s">
        <v>5131</v>
      </c>
      <c r="C6875">
        <v>11.94</v>
      </c>
    </row>
    <row r="6876" spans="1:3" x14ac:dyDescent="0.25">
      <c r="A6876">
        <v>41104815</v>
      </c>
      <c r="B6876" t="s">
        <v>5132</v>
      </c>
      <c r="C6876">
        <v>0.47</v>
      </c>
    </row>
    <row r="6877" spans="1:3" x14ac:dyDescent="0.25">
      <c r="A6877">
        <v>41104816</v>
      </c>
      <c r="B6877" t="s">
        <v>5133</v>
      </c>
      <c r="C6877">
        <v>5.69</v>
      </c>
    </row>
    <row r="6878" spans="1:3" x14ac:dyDescent="0.25">
      <c r="A6878">
        <v>41201148</v>
      </c>
      <c r="B6878" t="s">
        <v>5134</v>
      </c>
      <c r="C6878">
        <v>0</v>
      </c>
    </row>
    <row r="6879" spans="1:3" x14ac:dyDescent="0.25">
      <c r="A6879">
        <v>41202174</v>
      </c>
      <c r="B6879" t="s">
        <v>5135</v>
      </c>
      <c r="C6879">
        <v>2.42</v>
      </c>
    </row>
    <row r="6880" spans="1:3" x14ac:dyDescent="0.25">
      <c r="A6880">
        <v>41202223</v>
      </c>
      <c r="B6880" t="s">
        <v>5136</v>
      </c>
      <c r="C6880">
        <v>565.83000000000004</v>
      </c>
    </row>
    <row r="6881" spans="1:3" x14ac:dyDescent="0.25">
      <c r="A6881">
        <v>41202224</v>
      </c>
      <c r="B6881" t="s">
        <v>5137</v>
      </c>
      <c r="C6881">
        <v>615.83000000000004</v>
      </c>
    </row>
    <row r="6882" spans="1:3" x14ac:dyDescent="0.25">
      <c r="A6882">
        <v>41202225</v>
      </c>
      <c r="B6882" t="s">
        <v>5138</v>
      </c>
      <c r="C6882">
        <v>665.83</v>
      </c>
    </row>
    <row r="6883" spans="1:3" x14ac:dyDescent="0.25">
      <c r="A6883">
        <v>41202226</v>
      </c>
      <c r="B6883" t="s">
        <v>5139</v>
      </c>
      <c r="C6883">
        <v>715.83</v>
      </c>
    </row>
    <row r="6884" spans="1:3" x14ac:dyDescent="0.25">
      <c r="A6884">
        <v>41202227</v>
      </c>
      <c r="B6884" t="s">
        <v>5140</v>
      </c>
      <c r="C6884">
        <v>765.83</v>
      </c>
    </row>
    <row r="6885" spans="1:3" x14ac:dyDescent="0.25">
      <c r="A6885">
        <v>41202228</v>
      </c>
      <c r="B6885" t="s">
        <v>5141</v>
      </c>
      <c r="C6885">
        <v>815.83</v>
      </c>
    </row>
    <row r="6886" spans="1:3" x14ac:dyDescent="0.25">
      <c r="A6886">
        <v>41202229</v>
      </c>
      <c r="B6886" t="s">
        <v>5142</v>
      </c>
      <c r="C6886">
        <v>865.83</v>
      </c>
    </row>
    <row r="6887" spans="1:3" x14ac:dyDescent="0.25">
      <c r="A6887">
        <v>41202233</v>
      </c>
      <c r="B6887" t="s">
        <v>5143</v>
      </c>
      <c r="C6887">
        <v>774.17</v>
      </c>
    </row>
    <row r="6888" spans="1:3" x14ac:dyDescent="0.25">
      <c r="A6888">
        <v>41202234</v>
      </c>
      <c r="B6888" t="s">
        <v>5144</v>
      </c>
      <c r="C6888">
        <v>874.17</v>
      </c>
    </row>
    <row r="6889" spans="1:3" x14ac:dyDescent="0.25">
      <c r="A6889">
        <v>41202235</v>
      </c>
      <c r="B6889" t="s">
        <v>5145</v>
      </c>
      <c r="C6889">
        <v>932.5</v>
      </c>
    </row>
    <row r="6890" spans="1:3" x14ac:dyDescent="0.25">
      <c r="A6890">
        <v>41202236</v>
      </c>
      <c r="B6890" t="s">
        <v>5146</v>
      </c>
      <c r="C6890">
        <v>1024.17</v>
      </c>
    </row>
    <row r="6891" spans="1:3" x14ac:dyDescent="0.25">
      <c r="A6891">
        <v>41202237</v>
      </c>
      <c r="B6891" t="s">
        <v>5147</v>
      </c>
      <c r="C6891">
        <v>1124.17</v>
      </c>
    </row>
    <row r="6892" spans="1:3" x14ac:dyDescent="0.25">
      <c r="A6892">
        <v>41202238</v>
      </c>
      <c r="B6892" t="s">
        <v>5148</v>
      </c>
      <c r="C6892">
        <v>1182.5</v>
      </c>
    </row>
    <row r="6893" spans="1:3" x14ac:dyDescent="0.25">
      <c r="A6893">
        <v>41202239</v>
      </c>
      <c r="B6893" t="s">
        <v>5149</v>
      </c>
      <c r="C6893">
        <v>1274.17</v>
      </c>
    </row>
    <row r="6894" spans="1:3" x14ac:dyDescent="0.25">
      <c r="A6894">
        <v>41202244</v>
      </c>
      <c r="B6894" t="s">
        <v>5150</v>
      </c>
      <c r="C6894">
        <v>1157.5</v>
      </c>
    </row>
    <row r="6895" spans="1:3" x14ac:dyDescent="0.25">
      <c r="A6895">
        <v>41202245</v>
      </c>
      <c r="B6895" t="s">
        <v>5151</v>
      </c>
      <c r="C6895">
        <v>1257.5</v>
      </c>
    </row>
    <row r="6896" spans="1:3" x14ac:dyDescent="0.25">
      <c r="A6896">
        <v>41202246</v>
      </c>
      <c r="B6896" t="s">
        <v>5152</v>
      </c>
      <c r="C6896">
        <v>1357.5</v>
      </c>
    </row>
    <row r="6897" spans="1:3" x14ac:dyDescent="0.25">
      <c r="A6897">
        <v>41202247</v>
      </c>
      <c r="B6897" t="s">
        <v>5153</v>
      </c>
      <c r="C6897">
        <v>1499.17</v>
      </c>
    </row>
    <row r="6898" spans="1:3" x14ac:dyDescent="0.25">
      <c r="A6898">
        <v>41202248</v>
      </c>
      <c r="B6898" t="s">
        <v>5154</v>
      </c>
      <c r="C6898">
        <v>1599.17</v>
      </c>
    </row>
    <row r="6899" spans="1:3" x14ac:dyDescent="0.25">
      <c r="A6899">
        <v>41202258</v>
      </c>
      <c r="B6899" t="s">
        <v>5155</v>
      </c>
      <c r="C6899">
        <v>1965.83</v>
      </c>
    </row>
    <row r="6900" spans="1:3" x14ac:dyDescent="0.25">
      <c r="A6900">
        <v>41202323</v>
      </c>
      <c r="B6900" t="s">
        <v>5156</v>
      </c>
      <c r="C6900">
        <v>565.83000000000004</v>
      </c>
    </row>
    <row r="6901" spans="1:3" x14ac:dyDescent="0.25">
      <c r="A6901">
        <v>41202324</v>
      </c>
      <c r="B6901" t="s">
        <v>5157</v>
      </c>
      <c r="C6901">
        <v>615.83000000000004</v>
      </c>
    </row>
    <row r="6902" spans="1:3" x14ac:dyDescent="0.25">
      <c r="A6902">
        <v>41202325</v>
      </c>
      <c r="B6902" t="s">
        <v>5158</v>
      </c>
      <c r="C6902">
        <v>665.83</v>
      </c>
    </row>
    <row r="6903" spans="1:3" x14ac:dyDescent="0.25">
      <c r="A6903">
        <v>41202326</v>
      </c>
      <c r="B6903" t="s">
        <v>5159</v>
      </c>
      <c r="C6903">
        <v>715.83</v>
      </c>
    </row>
    <row r="6904" spans="1:3" x14ac:dyDescent="0.25">
      <c r="A6904">
        <v>41202327</v>
      </c>
      <c r="B6904" t="s">
        <v>5160</v>
      </c>
      <c r="C6904">
        <v>765.83</v>
      </c>
    </row>
    <row r="6905" spans="1:3" x14ac:dyDescent="0.25">
      <c r="A6905">
        <v>41202328</v>
      </c>
      <c r="B6905" t="s">
        <v>5161</v>
      </c>
      <c r="C6905">
        <v>815.83</v>
      </c>
    </row>
    <row r="6906" spans="1:3" x14ac:dyDescent="0.25">
      <c r="A6906">
        <v>41202329</v>
      </c>
      <c r="B6906" t="s">
        <v>5162</v>
      </c>
      <c r="C6906">
        <v>865.83</v>
      </c>
    </row>
    <row r="6907" spans="1:3" x14ac:dyDescent="0.25">
      <c r="A6907">
        <v>41202332</v>
      </c>
      <c r="B6907" t="s">
        <v>5163</v>
      </c>
      <c r="C6907">
        <v>774.17</v>
      </c>
    </row>
    <row r="6908" spans="1:3" x14ac:dyDescent="0.25">
      <c r="A6908">
        <v>41202333</v>
      </c>
      <c r="B6908" t="s">
        <v>5163</v>
      </c>
      <c r="C6908">
        <v>774.17</v>
      </c>
    </row>
    <row r="6909" spans="1:3" x14ac:dyDescent="0.25">
      <c r="A6909">
        <v>41202334</v>
      </c>
      <c r="B6909" t="s">
        <v>5164</v>
      </c>
      <c r="C6909">
        <v>874.17</v>
      </c>
    </row>
    <row r="6910" spans="1:3" x14ac:dyDescent="0.25">
      <c r="A6910">
        <v>41202335</v>
      </c>
      <c r="B6910" t="s">
        <v>5165</v>
      </c>
      <c r="C6910">
        <v>932.5</v>
      </c>
    </row>
    <row r="6911" spans="1:3" x14ac:dyDescent="0.25">
      <c r="A6911">
        <v>41202336</v>
      </c>
      <c r="B6911" t="s">
        <v>5166</v>
      </c>
      <c r="C6911">
        <v>1024.17</v>
      </c>
    </row>
    <row r="6912" spans="1:3" x14ac:dyDescent="0.25">
      <c r="A6912">
        <v>41202337</v>
      </c>
      <c r="B6912" t="s">
        <v>5167</v>
      </c>
      <c r="C6912">
        <v>1124.17</v>
      </c>
    </row>
    <row r="6913" spans="1:3" x14ac:dyDescent="0.25">
      <c r="A6913">
        <v>41202338</v>
      </c>
      <c r="B6913" t="s">
        <v>5168</v>
      </c>
      <c r="C6913">
        <v>1182.5</v>
      </c>
    </row>
    <row r="6914" spans="1:3" x14ac:dyDescent="0.25">
      <c r="A6914">
        <v>41202339</v>
      </c>
      <c r="B6914" t="s">
        <v>5169</v>
      </c>
      <c r="C6914">
        <v>1274.17</v>
      </c>
    </row>
    <row r="6915" spans="1:3" x14ac:dyDescent="0.25">
      <c r="A6915">
        <v>41202344</v>
      </c>
      <c r="B6915" t="s">
        <v>5170</v>
      </c>
      <c r="C6915">
        <v>1157.5</v>
      </c>
    </row>
    <row r="6916" spans="1:3" x14ac:dyDescent="0.25">
      <c r="A6916">
        <v>41202345</v>
      </c>
      <c r="B6916" t="s">
        <v>5171</v>
      </c>
      <c r="C6916">
        <v>1257.5</v>
      </c>
    </row>
    <row r="6917" spans="1:3" x14ac:dyDescent="0.25">
      <c r="A6917">
        <v>41202346</v>
      </c>
      <c r="B6917" t="s">
        <v>5172</v>
      </c>
      <c r="C6917">
        <v>1357.5</v>
      </c>
    </row>
    <row r="6918" spans="1:3" x14ac:dyDescent="0.25">
      <c r="A6918">
        <v>41202347</v>
      </c>
      <c r="B6918" t="s">
        <v>5173</v>
      </c>
      <c r="C6918">
        <v>1499.17</v>
      </c>
    </row>
    <row r="6919" spans="1:3" x14ac:dyDescent="0.25">
      <c r="A6919">
        <v>41202348</v>
      </c>
      <c r="B6919" t="s">
        <v>5174</v>
      </c>
      <c r="C6919">
        <v>1599.17</v>
      </c>
    </row>
    <row r="6920" spans="1:3" x14ac:dyDescent="0.25">
      <c r="A6920">
        <v>41202358</v>
      </c>
      <c r="B6920" t="s">
        <v>5175</v>
      </c>
      <c r="C6920">
        <v>1965.83</v>
      </c>
    </row>
    <row r="6921" spans="1:3" x14ac:dyDescent="0.25">
      <c r="A6921">
        <v>41203155</v>
      </c>
      <c r="B6921" t="s">
        <v>5176</v>
      </c>
      <c r="C6921">
        <v>18.25</v>
      </c>
    </row>
    <row r="6922" spans="1:3" x14ac:dyDescent="0.25">
      <c r="A6922">
        <v>41203301</v>
      </c>
      <c r="B6922" t="s">
        <v>6458</v>
      </c>
      <c r="C6922">
        <v>307.5</v>
      </c>
    </row>
    <row r="6923" spans="1:3" x14ac:dyDescent="0.25">
      <c r="A6923">
        <v>41203302</v>
      </c>
      <c r="B6923" t="s">
        <v>6459</v>
      </c>
      <c r="C6923">
        <v>349.17</v>
      </c>
    </row>
    <row r="6924" spans="1:3" x14ac:dyDescent="0.25">
      <c r="A6924">
        <v>41203303</v>
      </c>
      <c r="B6924" t="s">
        <v>6460</v>
      </c>
      <c r="C6924">
        <v>365.83</v>
      </c>
    </row>
    <row r="6925" spans="1:3" x14ac:dyDescent="0.25">
      <c r="A6925">
        <v>41203304</v>
      </c>
      <c r="B6925" t="s">
        <v>6461</v>
      </c>
      <c r="C6925">
        <v>399.17</v>
      </c>
    </row>
    <row r="6926" spans="1:3" x14ac:dyDescent="0.25">
      <c r="A6926">
        <v>41203305</v>
      </c>
      <c r="B6926" t="s">
        <v>6462</v>
      </c>
      <c r="C6926">
        <v>432.5</v>
      </c>
    </row>
    <row r="6927" spans="1:3" x14ac:dyDescent="0.25">
      <c r="A6927">
        <v>41203306</v>
      </c>
      <c r="B6927" t="s">
        <v>6463</v>
      </c>
      <c r="C6927">
        <v>465.83</v>
      </c>
    </row>
    <row r="6928" spans="1:3" x14ac:dyDescent="0.25">
      <c r="A6928">
        <v>41203307</v>
      </c>
      <c r="B6928" t="s">
        <v>6464</v>
      </c>
      <c r="C6928">
        <v>499.17</v>
      </c>
    </row>
    <row r="6929" spans="1:3" x14ac:dyDescent="0.25">
      <c r="A6929">
        <v>41203311</v>
      </c>
      <c r="B6929" t="s">
        <v>6465</v>
      </c>
      <c r="C6929">
        <v>440.83</v>
      </c>
    </row>
    <row r="6930" spans="1:3" x14ac:dyDescent="0.25">
      <c r="A6930">
        <v>41203312</v>
      </c>
      <c r="B6930" t="s">
        <v>6466</v>
      </c>
      <c r="C6930">
        <v>490.83</v>
      </c>
    </row>
    <row r="6931" spans="1:3" x14ac:dyDescent="0.25">
      <c r="A6931">
        <v>41203313</v>
      </c>
      <c r="B6931" t="s">
        <v>6467</v>
      </c>
      <c r="C6931">
        <v>515.83000000000004</v>
      </c>
    </row>
    <row r="6932" spans="1:3" x14ac:dyDescent="0.25">
      <c r="A6932">
        <v>41203314</v>
      </c>
      <c r="B6932" t="s">
        <v>6468</v>
      </c>
      <c r="C6932">
        <v>540.83000000000004</v>
      </c>
    </row>
    <row r="6933" spans="1:3" x14ac:dyDescent="0.25">
      <c r="A6933">
        <v>41203315</v>
      </c>
      <c r="B6933" t="s">
        <v>6469</v>
      </c>
      <c r="C6933">
        <v>582.5</v>
      </c>
    </row>
    <row r="6934" spans="1:3" x14ac:dyDescent="0.25">
      <c r="A6934">
        <v>41203316</v>
      </c>
      <c r="B6934" t="s">
        <v>6470</v>
      </c>
      <c r="C6934">
        <v>632.5</v>
      </c>
    </row>
    <row r="6935" spans="1:3" x14ac:dyDescent="0.25">
      <c r="A6935">
        <v>41203317</v>
      </c>
      <c r="B6935" t="s">
        <v>6471</v>
      </c>
      <c r="C6935">
        <v>682.5</v>
      </c>
    </row>
    <row r="6936" spans="1:3" x14ac:dyDescent="0.25">
      <c r="A6936">
        <v>41205148</v>
      </c>
      <c r="B6936" t="s">
        <v>5134</v>
      </c>
      <c r="C6936">
        <v>0</v>
      </c>
    </row>
    <row r="6937" spans="1:3" x14ac:dyDescent="0.25">
      <c r="A6937">
        <v>41305400</v>
      </c>
      <c r="B6937" t="s">
        <v>5177</v>
      </c>
      <c r="C6937">
        <v>0.4</v>
      </c>
    </row>
    <row r="6938" spans="1:3" x14ac:dyDescent="0.25">
      <c r="A6938">
        <v>41305410</v>
      </c>
      <c r="B6938" t="s">
        <v>5178</v>
      </c>
      <c r="C6938">
        <v>0.26</v>
      </c>
    </row>
    <row r="6939" spans="1:3" x14ac:dyDescent="0.25">
      <c r="A6939">
        <v>41305420</v>
      </c>
      <c r="B6939" t="s">
        <v>5179</v>
      </c>
      <c r="C6939">
        <v>0.5</v>
      </c>
    </row>
    <row r="6940" spans="1:3" x14ac:dyDescent="0.25">
      <c r="A6940">
        <v>41305425</v>
      </c>
      <c r="B6940" t="s">
        <v>5180</v>
      </c>
      <c r="C6940">
        <v>0.8</v>
      </c>
    </row>
    <row r="6941" spans="1:3" x14ac:dyDescent="0.25">
      <c r="A6941">
        <v>41305428</v>
      </c>
      <c r="B6941" t="s">
        <v>5181</v>
      </c>
      <c r="C6941">
        <v>0.8</v>
      </c>
    </row>
    <row r="6942" spans="1:3" x14ac:dyDescent="0.25">
      <c r="A6942">
        <v>41305429</v>
      </c>
      <c r="B6942" t="s">
        <v>6731</v>
      </c>
      <c r="C6942">
        <v>55</v>
      </c>
    </row>
    <row r="6943" spans="1:3" x14ac:dyDescent="0.25">
      <c r="A6943">
        <v>41305430</v>
      </c>
      <c r="B6943" t="s">
        <v>5182</v>
      </c>
      <c r="C6943">
        <v>0.8</v>
      </c>
    </row>
    <row r="6944" spans="1:3" x14ac:dyDescent="0.25">
      <c r="A6944">
        <v>41305433</v>
      </c>
      <c r="B6944" t="s">
        <v>5183</v>
      </c>
      <c r="C6944">
        <v>0.46</v>
      </c>
    </row>
    <row r="6945" spans="1:3" x14ac:dyDescent="0.25">
      <c r="A6945">
        <v>41305435</v>
      </c>
      <c r="B6945" t="s">
        <v>5184</v>
      </c>
      <c r="C6945">
        <v>12.5</v>
      </c>
    </row>
    <row r="6946" spans="1:3" x14ac:dyDescent="0.25">
      <c r="A6946">
        <v>41305438</v>
      </c>
      <c r="B6946" t="s">
        <v>5185</v>
      </c>
      <c r="C6946">
        <v>1.75</v>
      </c>
    </row>
    <row r="6947" spans="1:3" x14ac:dyDescent="0.25">
      <c r="A6947">
        <v>41305439</v>
      </c>
      <c r="B6947" t="s">
        <v>5186</v>
      </c>
      <c r="C6947">
        <v>0.86</v>
      </c>
    </row>
    <row r="6948" spans="1:3" x14ac:dyDescent="0.25">
      <c r="A6948">
        <v>41305440</v>
      </c>
      <c r="B6948" t="s">
        <v>5187</v>
      </c>
      <c r="C6948">
        <v>0.94</v>
      </c>
    </row>
    <row r="6949" spans="1:3" x14ac:dyDescent="0.25">
      <c r="A6949">
        <v>41305441</v>
      </c>
      <c r="B6949" t="s">
        <v>5188</v>
      </c>
      <c r="C6949">
        <v>74.17</v>
      </c>
    </row>
    <row r="6950" spans="1:3" x14ac:dyDescent="0.25">
      <c r="A6950">
        <v>41305443</v>
      </c>
      <c r="B6950" t="s">
        <v>5189</v>
      </c>
      <c r="C6950">
        <v>7.92</v>
      </c>
    </row>
    <row r="6951" spans="1:3" x14ac:dyDescent="0.25">
      <c r="A6951">
        <v>41305445</v>
      </c>
      <c r="B6951" t="s">
        <v>5190</v>
      </c>
      <c r="C6951">
        <v>0.89</v>
      </c>
    </row>
    <row r="6952" spans="1:3" x14ac:dyDescent="0.25">
      <c r="A6952">
        <v>41305460</v>
      </c>
      <c r="B6952" t="s">
        <v>5191</v>
      </c>
      <c r="C6952">
        <v>154</v>
      </c>
    </row>
    <row r="6953" spans="1:3" x14ac:dyDescent="0.25">
      <c r="A6953">
        <v>41305465</v>
      </c>
      <c r="B6953" t="s">
        <v>5192</v>
      </c>
      <c r="C6953">
        <v>10.58</v>
      </c>
    </row>
    <row r="6954" spans="1:3" x14ac:dyDescent="0.25">
      <c r="A6954">
        <v>41305478</v>
      </c>
      <c r="B6954" t="s">
        <v>5193</v>
      </c>
      <c r="C6954">
        <v>29.64</v>
      </c>
    </row>
    <row r="6955" spans="1:3" x14ac:dyDescent="0.25">
      <c r="A6955">
        <v>41305480</v>
      </c>
      <c r="B6955" t="s">
        <v>5194</v>
      </c>
      <c r="C6955">
        <v>374.17</v>
      </c>
    </row>
    <row r="6956" spans="1:3" x14ac:dyDescent="0.25">
      <c r="A6956">
        <v>41305490</v>
      </c>
      <c r="B6956" t="s">
        <v>5195</v>
      </c>
      <c r="C6956">
        <v>0.26</v>
      </c>
    </row>
    <row r="6957" spans="1:3" x14ac:dyDescent="0.25">
      <c r="A6957">
        <v>41305491</v>
      </c>
      <c r="B6957" t="s">
        <v>5196</v>
      </c>
      <c r="C6957">
        <v>0.26</v>
      </c>
    </row>
    <row r="6958" spans="1:3" x14ac:dyDescent="0.25">
      <c r="A6958">
        <v>41305495</v>
      </c>
      <c r="B6958" t="s">
        <v>5197</v>
      </c>
      <c r="C6958">
        <v>1.67</v>
      </c>
    </row>
    <row r="6959" spans="1:3" x14ac:dyDescent="0.25">
      <c r="A6959">
        <v>41305498</v>
      </c>
      <c r="B6959" t="s">
        <v>5198</v>
      </c>
      <c r="C6959">
        <v>4.13</v>
      </c>
    </row>
    <row r="6960" spans="1:3" x14ac:dyDescent="0.25">
      <c r="A6960">
        <v>41305505</v>
      </c>
      <c r="B6960" t="s">
        <v>5199</v>
      </c>
      <c r="C6960">
        <v>0.62</v>
      </c>
    </row>
    <row r="6961" spans="1:3" x14ac:dyDescent="0.25">
      <c r="A6961">
        <v>41305551</v>
      </c>
      <c r="B6961" t="s">
        <v>5200</v>
      </c>
      <c r="C6961">
        <v>91.67</v>
      </c>
    </row>
    <row r="6962" spans="1:3" x14ac:dyDescent="0.25">
      <c r="A6962">
        <v>41305599</v>
      </c>
      <c r="B6962" t="s">
        <v>6699</v>
      </c>
      <c r="C6962">
        <v>0.83</v>
      </c>
    </row>
    <row r="6963" spans="1:3" x14ac:dyDescent="0.25">
      <c r="A6963">
        <v>41307437</v>
      </c>
      <c r="B6963" t="s">
        <v>5201</v>
      </c>
      <c r="C6963">
        <v>9</v>
      </c>
    </row>
    <row r="6964" spans="1:3" x14ac:dyDescent="0.25">
      <c r="A6964">
        <v>41307520</v>
      </c>
      <c r="B6964" t="s">
        <v>5202</v>
      </c>
      <c r="C6964">
        <v>5.75</v>
      </c>
    </row>
    <row r="6965" spans="1:3" x14ac:dyDescent="0.25">
      <c r="A6965">
        <v>41307530</v>
      </c>
      <c r="B6965" t="s">
        <v>5203</v>
      </c>
      <c r="C6965">
        <v>3.5</v>
      </c>
    </row>
    <row r="6966" spans="1:3" x14ac:dyDescent="0.25">
      <c r="A6966">
        <v>41307535</v>
      </c>
      <c r="B6966" t="s">
        <v>5204</v>
      </c>
      <c r="C6966">
        <v>3.25</v>
      </c>
    </row>
    <row r="6967" spans="1:3" x14ac:dyDescent="0.25">
      <c r="A6967">
        <v>41307755</v>
      </c>
      <c r="B6967" t="s">
        <v>6656</v>
      </c>
      <c r="C6967">
        <v>3.33</v>
      </c>
    </row>
    <row r="6968" spans="1:3" x14ac:dyDescent="0.25">
      <c r="A6968">
        <v>41308510</v>
      </c>
      <c r="B6968" t="s">
        <v>5205</v>
      </c>
      <c r="C6968">
        <v>100</v>
      </c>
    </row>
    <row r="6969" spans="1:3" x14ac:dyDescent="0.25">
      <c r="A6969">
        <v>41308511</v>
      </c>
      <c r="B6969" t="s">
        <v>5206</v>
      </c>
      <c r="C6969">
        <v>200</v>
      </c>
    </row>
    <row r="6970" spans="1:3" x14ac:dyDescent="0.25">
      <c r="A6970">
        <v>41308512</v>
      </c>
      <c r="B6970" t="s">
        <v>5207</v>
      </c>
      <c r="C6970">
        <v>300</v>
      </c>
    </row>
    <row r="6971" spans="1:3" x14ac:dyDescent="0.25">
      <c r="A6971">
        <v>41308524</v>
      </c>
      <c r="B6971" t="s">
        <v>5208</v>
      </c>
      <c r="C6971">
        <v>465.83</v>
      </c>
    </row>
    <row r="6972" spans="1:3" x14ac:dyDescent="0.25">
      <c r="A6972">
        <v>41308525</v>
      </c>
      <c r="B6972" t="s">
        <v>5209</v>
      </c>
      <c r="C6972">
        <v>357.5</v>
      </c>
    </row>
    <row r="6973" spans="1:3" x14ac:dyDescent="0.25">
      <c r="A6973">
        <v>41308527</v>
      </c>
      <c r="B6973" t="s">
        <v>5210</v>
      </c>
      <c r="C6973">
        <v>415.83</v>
      </c>
    </row>
    <row r="6974" spans="1:3" x14ac:dyDescent="0.25">
      <c r="A6974">
        <v>41308528</v>
      </c>
      <c r="B6974" t="s">
        <v>5211</v>
      </c>
      <c r="C6974">
        <v>549.16999999999996</v>
      </c>
    </row>
    <row r="6975" spans="1:3" x14ac:dyDescent="0.25">
      <c r="A6975">
        <v>41308540</v>
      </c>
      <c r="B6975" t="s">
        <v>6657</v>
      </c>
      <c r="C6975">
        <v>8.25</v>
      </c>
    </row>
    <row r="6976" spans="1:3" x14ac:dyDescent="0.25">
      <c r="A6976">
        <v>41308550</v>
      </c>
      <c r="B6976" t="s">
        <v>5212</v>
      </c>
      <c r="C6976">
        <v>12.5</v>
      </c>
    </row>
    <row r="6977" spans="1:3" x14ac:dyDescent="0.25">
      <c r="A6977">
        <v>41308552</v>
      </c>
      <c r="B6977" t="s">
        <v>6658</v>
      </c>
      <c r="C6977">
        <v>5.75</v>
      </c>
    </row>
    <row r="6978" spans="1:3" x14ac:dyDescent="0.25">
      <c r="A6978">
        <v>41308570</v>
      </c>
      <c r="B6978" t="s">
        <v>5213</v>
      </c>
      <c r="C6978">
        <v>1035</v>
      </c>
    </row>
    <row r="6979" spans="1:3" x14ac:dyDescent="0.25">
      <c r="A6979">
        <v>41308585</v>
      </c>
      <c r="B6979" t="s">
        <v>5214</v>
      </c>
      <c r="C6979">
        <v>1000</v>
      </c>
    </row>
    <row r="6980" spans="1:3" x14ac:dyDescent="0.25">
      <c r="A6980">
        <v>41308850</v>
      </c>
      <c r="B6980" t="s">
        <v>6659</v>
      </c>
      <c r="C6980">
        <v>125.17</v>
      </c>
    </row>
    <row r="6981" spans="1:3" x14ac:dyDescent="0.25">
      <c r="A6981">
        <v>41308851</v>
      </c>
      <c r="B6981" t="s">
        <v>6660</v>
      </c>
      <c r="C6981">
        <v>128.91999999999999</v>
      </c>
    </row>
    <row r="6982" spans="1:3" x14ac:dyDescent="0.25">
      <c r="A6982">
        <v>41308852</v>
      </c>
      <c r="B6982" t="s">
        <v>6661</v>
      </c>
      <c r="C6982">
        <v>177.5</v>
      </c>
    </row>
    <row r="6983" spans="1:3" x14ac:dyDescent="0.25">
      <c r="A6983">
        <v>41308853</v>
      </c>
      <c r="B6983" t="s">
        <v>6662</v>
      </c>
      <c r="C6983">
        <v>216.42</v>
      </c>
    </row>
    <row r="6984" spans="1:3" x14ac:dyDescent="0.25">
      <c r="A6984">
        <v>41308854</v>
      </c>
      <c r="B6984" t="s">
        <v>6663</v>
      </c>
      <c r="C6984">
        <v>224.17</v>
      </c>
    </row>
    <row r="6985" spans="1:3" x14ac:dyDescent="0.25">
      <c r="A6985">
        <v>41308855</v>
      </c>
      <c r="B6985" t="s">
        <v>6664</v>
      </c>
      <c r="C6985">
        <v>147.08000000000001</v>
      </c>
    </row>
    <row r="6986" spans="1:3" x14ac:dyDescent="0.25">
      <c r="A6986">
        <v>41308856</v>
      </c>
      <c r="B6986" t="s">
        <v>6665</v>
      </c>
      <c r="C6986">
        <v>186</v>
      </c>
    </row>
    <row r="6987" spans="1:3" x14ac:dyDescent="0.25">
      <c r="A6987">
        <v>41309950</v>
      </c>
      <c r="B6987" t="s">
        <v>5215</v>
      </c>
      <c r="C6987">
        <v>1000</v>
      </c>
    </row>
    <row r="6988" spans="1:3" x14ac:dyDescent="0.25">
      <c r="A6988">
        <v>41309960</v>
      </c>
      <c r="B6988" t="s">
        <v>5216</v>
      </c>
      <c r="C6988">
        <v>1030</v>
      </c>
    </row>
    <row r="6989" spans="1:3" x14ac:dyDescent="0.25">
      <c r="A6989">
        <v>41309999</v>
      </c>
      <c r="B6989" t="s">
        <v>6521</v>
      </c>
      <c r="C6989">
        <v>0</v>
      </c>
    </row>
    <row r="6990" spans="1:3" x14ac:dyDescent="0.25">
      <c r="A6990">
        <v>41355650</v>
      </c>
      <c r="B6990" t="s">
        <v>5217</v>
      </c>
      <c r="C6990">
        <v>37.5</v>
      </c>
    </row>
    <row r="6991" spans="1:3" x14ac:dyDescent="0.25">
      <c r="A6991">
        <v>41355655</v>
      </c>
      <c r="B6991" t="s">
        <v>5218</v>
      </c>
      <c r="C6991">
        <v>65.83</v>
      </c>
    </row>
    <row r="6992" spans="1:3" x14ac:dyDescent="0.25">
      <c r="A6992">
        <v>41355659</v>
      </c>
      <c r="B6992" t="s">
        <v>5219</v>
      </c>
      <c r="C6992">
        <v>199.17</v>
      </c>
    </row>
    <row r="6993" spans="1:3" x14ac:dyDescent="0.25">
      <c r="A6993">
        <v>42001175</v>
      </c>
      <c r="B6993" t="s">
        <v>5220</v>
      </c>
      <c r="C6993">
        <v>657.5</v>
      </c>
    </row>
    <row r="6994" spans="1:3" x14ac:dyDescent="0.25">
      <c r="A6994">
        <v>42001176</v>
      </c>
      <c r="B6994" t="s">
        <v>5221</v>
      </c>
      <c r="C6994">
        <v>790.83</v>
      </c>
    </row>
    <row r="6995" spans="1:3" x14ac:dyDescent="0.25">
      <c r="A6995">
        <v>42001178</v>
      </c>
      <c r="B6995" t="s">
        <v>5222</v>
      </c>
      <c r="C6995">
        <v>1207.5</v>
      </c>
    </row>
    <row r="6996" spans="1:3" x14ac:dyDescent="0.25">
      <c r="A6996">
        <v>42001179</v>
      </c>
      <c r="B6996" t="s">
        <v>5223</v>
      </c>
      <c r="C6996">
        <v>1332.5</v>
      </c>
    </row>
    <row r="6997" spans="1:3" x14ac:dyDescent="0.25">
      <c r="A6997">
        <v>42001184</v>
      </c>
      <c r="B6997" t="s">
        <v>5224</v>
      </c>
      <c r="C6997">
        <v>257.5</v>
      </c>
    </row>
    <row r="6998" spans="1:3" x14ac:dyDescent="0.25">
      <c r="A6998">
        <v>42001185</v>
      </c>
      <c r="B6998" t="s">
        <v>5225</v>
      </c>
      <c r="C6998">
        <v>515.83000000000004</v>
      </c>
    </row>
    <row r="6999" spans="1:3" x14ac:dyDescent="0.25">
      <c r="A6999">
        <v>42001186</v>
      </c>
      <c r="B6999" t="s">
        <v>5226</v>
      </c>
      <c r="C6999">
        <v>749.17</v>
      </c>
    </row>
    <row r="7000" spans="1:3" x14ac:dyDescent="0.25">
      <c r="A7000">
        <v>42001195</v>
      </c>
      <c r="B7000" t="s">
        <v>5227</v>
      </c>
      <c r="C7000">
        <v>24.92</v>
      </c>
    </row>
    <row r="7001" spans="1:3" x14ac:dyDescent="0.25">
      <c r="A7001">
        <v>42001286</v>
      </c>
      <c r="B7001" t="s">
        <v>5228</v>
      </c>
      <c r="C7001">
        <v>515.83000000000004</v>
      </c>
    </row>
    <row r="7002" spans="1:3" x14ac:dyDescent="0.25">
      <c r="A7002">
        <v>42001287</v>
      </c>
      <c r="B7002" t="s">
        <v>5229</v>
      </c>
      <c r="C7002">
        <v>1065.83</v>
      </c>
    </row>
    <row r="7003" spans="1:3" x14ac:dyDescent="0.25">
      <c r="A7003">
        <v>42001299</v>
      </c>
      <c r="B7003" t="s">
        <v>5230</v>
      </c>
      <c r="C7003">
        <v>8.25</v>
      </c>
    </row>
    <row r="7004" spans="1:3" x14ac:dyDescent="0.25">
      <c r="A7004">
        <v>42001387</v>
      </c>
      <c r="B7004" t="s">
        <v>5231</v>
      </c>
      <c r="C7004">
        <v>749.17</v>
      </c>
    </row>
    <row r="7005" spans="1:3" x14ac:dyDescent="0.25">
      <c r="A7005">
        <v>42001388</v>
      </c>
      <c r="B7005" t="s">
        <v>5232</v>
      </c>
      <c r="C7005">
        <v>1207.5</v>
      </c>
    </row>
    <row r="7006" spans="1:3" x14ac:dyDescent="0.25">
      <c r="A7006">
        <v>42001399</v>
      </c>
      <c r="B7006" t="s">
        <v>5233</v>
      </c>
      <c r="C7006">
        <v>13.33</v>
      </c>
    </row>
    <row r="7007" spans="1:3" x14ac:dyDescent="0.25">
      <c r="A7007">
        <v>42001802</v>
      </c>
      <c r="B7007" t="s">
        <v>6988</v>
      </c>
      <c r="C7007">
        <v>9.33</v>
      </c>
    </row>
    <row r="7008" spans="1:3" x14ac:dyDescent="0.25">
      <c r="A7008">
        <v>42002501</v>
      </c>
      <c r="B7008" t="s">
        <v>5234</v>
      </c>
      <c r="C7008">
        <v>315.83</v>
      </c>
    </row>
    <row r="7009" spans="1:3" x14ac:dyDescent="0.25">
      <c r="A7009">
        <v>42002502</v>
      </c>
      <c r="B7009" t="s">
        <v>5235</v>
      </c>
      <c r="C7009">
        <v>357.5</v>
      </c>
    </row>
    <row r="7010" spans="1:3" x14ac:dyDescent="0.25">
      <c r="A7010">
        <v>42002503</v>
      </c>
      <c r="B7010" t="s">
        <v>5236</v>
      </c>
      <c r="C7010">
        <v>557.5</v>
      </c>
    </row>
    <row r="7011" spans="1:3" x14ac:dyDescent="0.25">
      <c r="A7011">
        <v>42002505</v>
      </c>
      <c r="B7011" t="s">
        <v>5237</v>
      </c>
      <c r="C7011">
        <v>65.83</v>
      </c>
    </row>
    <row r="7012" spans="1:3" x14ac:dyDescent="0.25">
      <c r="A7012">
        <v>42002506</v>
      </c>
      <c r="B7012" t="s">
        <v>5238</v>
      </c>
      <c r="C7012">
        <v>65.83</v>
      </c>
    </row>
    <row r="7013" spans="1:3" x14ac:dyDescent="0.25">
      <c r="A7013">
        <v>42002507</v>
      </c>
      <c r="B7013" t="s">
        <v>5239</v>
      </c>
      <c r="C7013">
        <v>65.83</v>
      </c>
    </row>
    <row r="7014" spans="1:3" x14ac:dyDescent="0.25">
      <c r="A7014">
        <v>42002601</v>
      </c>
      <c r="B7014" t="s">
        <v>5240</v>
      </c>
      <c r="C7014">
        <v>1107.5</v>
      </c>
    </row>
    <row r="7015" spans="1:3" x14ac:dyDescent="0.25">
      <c r="A7015">
        <v>42002602</v>
      </c>
      <c r="B7015" t="s">
        <v>5241</v>
      </c>
      <c r="C7015">
        <v>1407.5</v>
      </c>
    </row>
    <row r="7016" spans="1:3" x14ac:dyDescent="0.25">
      <c r="A7016">
        <v>42002603</v>
      </c>
      <c r="B7016" t="s">
        <v>5242</v>
      </c>
      <c r="C7016">
        <v>1707.5</v>
      </c>
    </row>
    <row r="7017" spans="1:3" x14ac:dyDescent="0.25">
      <c r="A7017">
        <v>42003205</v>
      </c>
      <c r="B7017" t="s">
        <v>5243</v>
      </c>
      <c r="C7017">
        <v>665.83</v>
      </c>
    </row>
    <row r="7018" spans="1:3" x14ac:dyDescent="0.25">
      <c r="A7018">
        <v>42003206</v>
      </c>
      <c r="B7018" t="s">
        <v>5244</v>
      </c>
      <c r="C7018">
        <v>999.17</v>
      </c>
    </row>
    <row r="7019" spans="1:3" x14ac:dyDescent="0.25">
      <c r="A7019">
        <v>42003307</v>
      </c>
      <c r="B7019" t="s">
        <v>5245</v>
      </c>
      <c r="C7019">
        <v>1582.5</v>
      </c>
    </row>
    <row r="7020" spans="1:3" x14ac:dyDescent="0.25">
      <c r="A7020">
        <v>42005206</v>
      </c>
      <c r="B7020" t="s">
        <v>5246</v>
      </c>
      <c r="C7020">
        <v>315.83</v>
      </c>
    </row>
    <row r="7021" spans="1:3" x14ac:dyDescent="0.25">
      <c r="A7021">
        <v>42006025</v>
      </c>
      <c r="B7021" t="s">
        <v>5247</v>
      </c>
      <c r="C7021">
        <v>299.17</v>
      </c>
    </row>
    <row r="7022" spans="1:3" x14ac:dyDescent="0.25">
      <c r="A7022">
        <v>42006040</v>
      </c>
      <c r="B7022" t="s">
        <v>5248</v>
      </c>
      <c r="C7022">
        <v>357.5</v>
      </c>
    </row>
    <row r="7023" spans="1:3" x14ac:dyDescent="0.25">
      <c r="A7023">
        <v>42006070</v>
      </c>
      <c r="B7023" t="s">
        <v>5249</v>
      </c>
      <c r="C7023">
        <v>435.71</v>
      </c>
    </row>
    <row r="7024" spans="1:3" x14ac:dyDescent="0.25">
      <c r="A7024">
        <v>42007040</v>
      </c>
      <c r="B7024" t="s">
        <v>5250</v>
      </c>
      <c r="C7024">
        <v>274.17</v>
      </c>
    </row>
    <row r="7025" spans="1:3" x14ac:dyDescent="0.25">
      <c r="A7025">
        <v>42007070</v>
      </c>
      <c r="B7025" t="s">
        <v>5251</v>
      </c>
      <c r="C7025">
        <v>357.5</v>
      </c>
    </row>
    <row r="7026" spans="1:3" x14ac:dyDescent="0.25">
      <c r="A7026">
        <v>42008100</v>
      </c>
      <c r="B7026" t="s">
        <v>5252</v>
      </c>
      <c r="C7026">
        <v>374.17</v>
      </c>
    </row>
    <row r="7027" spans="1:3" x14ac:dyDescent="0.25">
      <c r="A7027">
        <v>42008101</v>
      </c>
      <c r="B7027" t="s">
        <v>5253</v>
      </c>
      <c r="C7027">
        <v>13.73</v>
      </c>
    </row>
    <row r="7028" spans="1:3" x14ac:dyDescent="0.25">
      <c r="A7028">
        <v>42008110</v>
      </c>
      <c r="B7028" t="s">
        <v>5254</v>
      </c>
      <c r="C7028">
        <v>39.67</v>
      </c>
    </row>
    <row r="7029" spans="1:3" x14ac:dyDescent="0.25">
      <c r="A7029">
        <v>42008325</v>
      </c>
      <c r="B7029" t="s">
        <v>5255</v>
      </c>
      <c r="C7029">
        <v>590.72</v>
      </c>
    </row>
    <row r="7030" spans="1:3" x14ac:dyDescent="0.25">
      <c r="A7030">
        <v>42008340</v>
      </c>
      <c r="B7030" t="s">
        <v>5256</v>
      </c>
      <c r="C7030">
        <v>649.37</v>
      </c>
    </row>
    <row r="7031" spans="1:3" x14ac:dyDescent="0.25">
      <c r="A7031">
        <v>42008370</v>
      </c>
      <c r="B7031" t="s">
        <v>5257</v>
      </c>
      <c r="C7031">
        <v>728.97</v>
      </c>
    </row>
    <row r="7032" spans="1:3" x14ac:dyDescent="0.25">
      <c r="A7032">
        <v>42009340</v>
      </c>
      <c r="B7032" t="s">
        <v>5258</v>
      </c>
      <c r="C7032">
        <v>499.17</v>
      </c>
    </row>
    <row r="7033" spans="1:3" x14ac:dyDescent="0.25">
      <c r="A7033">
        <v>42009370</v>
      </c>
      <c r="B7033" t="s">
        <v>5259</v>
      </c>
      <c r="C7033">
        <v>582.5</v>
      </c>
    </row>
    <row r="7034" spans="1:3" x14ac:dyDescent="0.25">
      <c r="A7034">
        <v>43003020</v>
      </c>
      <c r="B7034" t="s">
        <v>5260</v>
      </c>
      <c r="C7034">
        <v>1749.17</v>
      </c>
    </row>
    <row r="7035" spans="1:3" x14ac:dyDescent="0.25">
      <c r="A7035">
        <v>43003030</v>
      </c>
      <c r="B7035" t="s">
        <v>5261</v>
      </c>
      <c r="C7035">
        <v>1998.33</v>
      </c>
    </row>
    <row r="7036" spans="1:3" x14ac:dyDescent="0.25">
      <c r="A7036">
        <v>43003040</v>
      </c>
      <c r="B7036" t="s">
        <v>5262</v>
      </c>
      <c r="C7036">
        <v>2249.17</v>
      </c>
    </row>
    <row r="7037" spans="1:3" x14ac:dyDescent="0.25">
      <c r="A7037">
        <v>43004020</v>
      </c>
      <c r="B7037" t="s">
        <v>5263</v>
      </c>
      <c r="C7037">
        <v>832.5</v>
      </c>
    </row>
    <row r="7038" spans="1:3" x14ac:dyDescent="0.25">
      <c r="A7038">
        <v>43004021</v>
      </c>
      <c r="B7038" t="s">
        <v>5264</v>
      </c>
      <c r="C7038">
        <v>1073</v>
      </c>
    </row>
    <row r="7039" spans="1:3" x14ac:dyDescent="0.25">
      <c r="A7039">
        <v>43005020</v>
      </c>
      <c r="B7039" t="s">
        <v>5265</v>
      </c>
      <c r="C7039">
        <v>3575</v>
      </c>
    </row>
    <row r="7040" spans="1:3" x14ac:dyDescent="0.25">
      <c r="A7040">
        <v>43006020</v>
      </c>
      <c r="B7040" t="s">
        <v>5266</v>
      </c>
      <c r="C7040">
        <v>1541.67</v>
      </c>
    </row>
    <row r="7041" spans="1:3" x14ac:dyDescent="0.25">
      <c r="A7041">
        <v>43006030</v>
      </c>
      <c r="B7041" t="s">
        <v>5267</v>
      </c>
      <c r="C7041">
        <v>1998.33</v>
      </c>
    </row>
    <row r="7042" spans="1:3" x14ac:dyDescent="0.25">
      <c r="A7042">
        <v>43006040</v>
      </c>
      <c r="B7042" t="s">
        <v>5268</v>
      </c>
      <c r="C7042">
        <v>2241.67</v>
      </c>
    </row>
    <row r="7043" spans="1:3" x14ac:dyDescent="0.25">
      <c r="A7043">
        <v>43006050</v>
      </c>
      <c r="B7043" t="s">
        <v>5269</v>
      </c>
      <c r="C7043">
        <v>3741.67</v>
      </c>
    </row>
    <row r="7044" spans="1:3" x14ac:dyDescent="0.25">
      <c r="A7044">
        <v>43006060</v>
      </c>
      <c r="B7044" t="s">
        <v>5270</v>
      </c>
      <c r="C7044">
        <v>3832.5</v>
      </c>
    </row>
    <row r="7045" spans="1:3" x14ac:dyDescent="0.25">
      <c r="A7045">
        <v>43007740</v>
      </c>
      <c r="B7045" t="s">
        <v>5271</v>
      </c>
      <c r="C7045">
        <v>2499.17</v>
      </c>
    </row>
    <row r="7046" spans="1:3" x14ac:dyDescent="0.25">
      <c r="A7046">
        <v>43007750</v>
      </c>
      <c r="B7046" t="s">
        <v>5272</v>
      </c>
      <c r="C7046">
        <v>2290.83</v>
      </c>
    </row>
    <row r="7047" spans="1:3" x14ac:dyDescent="0.25">
      <c r="A7047">
        <v>43007760</v>
      </c>
      <c r="B7047" t="s">
        <v>5273</v>
      </c>
      <c r="C7047">
        <v>1665.83</v>
      </c>
    </row>
    <row r="7048" spans="1:3" x14ac:dyDescent="0.25">
      <c r="A7048">
        <v>43007770</v>
      </c>
      <c r="B7048" t="s">
        <v>5274</v>
      </c>
      <c r="C7048">
        <v>3741.67</v>
      </c>
    </row>
    <row r="7049" spans="1:3" x14ac:dyDescent="0.25">
      <c r="A7049">
        <v>43007781</v>
      </c>
      <c r="B7049" t="s">
        <v>6677</v>
      </c>
      <c r="C7049">
        <v>1665.83</v>
      </c>
    </row>
    <row r="7050" spans="1:3" x14ac:dyDescent="0.25">
      <c r="A7050">
        <v>43007788</v>
      </c>
      <c r="B7050" t="s">
        <v>5275</v>
      </c>
      <c r="C7050">
        <v>1966</v>
      </c>
    </row>
    <row r="7051" spans="1:3" x14ac:dyDescent="0.25">
      <c r="A7051">
        <v>43007791</v>
      </c>
      <c r="B7051" t="s">
        <v>5276</v>
      </c>
      <c r="C7051">
        <v>2082.5</v>
      </c>
    </row>
    <row r="7052" spans="1:3" x14ac:dyDescent="0.25">
      <c r="A7052">
        <v>43007792</v>
      </c>
      <c r="B7052" t="s">
        <v>5277</v>
      </c>
      <c r="C7052">
        <v>2624.17</v>
      </c>
    </row>
    <row r="7053" spans="1:3" x14ac:dyDescent="0.25">
      <c r="A7053">
        <v>43007793</v>
      </c>
      <c r="B7053" t="s">
        <v>5278</v>
      </c>
      <c r="C7053">
        <v>3224.17</v>
      </c>
    </row>
    <row r="7054" spans="1:3" x14ac:dyDescent="0.25">
      <c r="A7054">
        <v>43007794</v>
      </c>
      <c r="B7054" t="s">
        <v>5279</v>
      </c>
      <c r="C7054">
        <v>5832.5</v>
      </c>
    </row>
    <row r="7055" spans="1:3" x14ac:dyDescent="0.25">
      <c r="A7055">
        <v>43007795</v>
      </c>
      <c r="B7055" t="s">
        <v>6678</v>
      </c>
      <c r="C7055">
        <v>16.079999999999998</v>
      </c>
    </row>
    <row r="7056" spans="1:3" x14ac:dyDescent="0.25">
      <c r="A7056">
        <v>43007801</v>
      </c>
      <c r="B7056" t="s">
        <v>6679</v>
      </c>
      <c r="C7056">
        <v>406.18</v>
      </c>
    </row>
    <row r="7057" spans="1:3" x14ac:dyDescent="0.25">
      <c r="A7057">
        <v>43007802</v>
      </c>
      <c r="B7057" t="s">
        <v>6680</v>
      </c>
      <c r="C7057">
        <v>406.18</v>
      </c>
    </row>
    <row r="7058" spans="1:3" x14ac:dyDescent="0.25">
      <c r="A7058">
        <v>43007803</v>
      </c>
      <c r="B7058" t="s">
        <v>6681</v>
      </c>
      <c r="C7058">
        <v>406.18</v>
      </c>
    </row>
    <row r="7059" spans="1:3" x14ac:dyDescent="0.25">
      <c r="A7059">
        <v>43007804</v>
      </c>
      <c r="B7059" t="s">
        <v>6989</v>
      </c>
      <c r="C7059">
        <v>106.44</v>
      </c>
    </row>
    <row r="7060" spans="1:3" x14ac:dyDescent="0.25">
      <c r="A7060">
        <v>43007805</v>
      </c>
      <c r="B7060" t="s">
        <v>6990</v>
      </c>
      <c r="C7060">
        <v>65</v>
      </c>
    </row>
    <row r="7061" spans="1:3" x14ac:dyDescent="0.25">
      <c r="A7061">
        <v>43007806</v>
      </c>
      <c r="B7061" t="s">
        <v>8541</v>
      </c>
      <c r="C7061">
        <v>141.34</v>
      </c>
    </row>
    <row r="7062" spans="1:3" x14ac:dyDescent="0.25">
      <c r="A7062">
        <v>43007807</v>
      </c>
      <c r="B7062" t="s">
        <v>6683</v>
      </c>
      <c r="C7062">
        <v>13.96</v>
      </c>
    </row>
    <row r="7063" spans="1:3" x14ac:dyDescent="0.25">
      <c r="A7063">
        <v>43007808</v>
      </c>
      <c r="B7063" t="s">
        <v>6684</v>
      </c>
      <c r="C7063">
        <v>7.86</v>
      </c>
    </row>
    <row r="7064" spans="1:3" x14ac:dyDescent="0.25">
      <c r="A7064">
        <v>43007809</v>
      </c>
      <c r="B7064" t="s">
        <v>6685</v>
      </c>
      <c r="C7064">
        <v>28.8</v>
      </c>
    </row>
    <row r="7065" spans="1:3" x14ac:dyDescent="0.25">
      <c r="A7065">
        <v>43007810</v>
      </c>
      <c r="B7065" t="s">
        <v>6686</v>
      </c>
      <c r="C7065">
        <v>200</v>
      </c>
    </row>
    <row r="7066" spans="1:3" x14ac:dyDescent="0.25">
      <c r="A7066">
        <v>43007811</v>
      </c>
      <c r="B7066" t="s">
        <v>6687</v>
      </c>
      <c r="C7066">
        <v>164.02</v>
      </c>
    </row>
    <row r="7067" spans="1:3" x14ac:dyDescent="0.25">
      <c r="A7067">
        <v>43007812</v>
      </c>
      <c r="B7067" t="s">
        <v>6688</v>
      </c>
      <c r="C7067">
        <v>95.98</v>
      </c>
    </row>
    <row r="7068" spans="1:3" x14ac:dyDescent="0.25">
      <c r="A7068">
        <v>43007813</v>
      </c>
      <c r="B7068" t="s">
        <v>6991</v>
      </c>
      <c r="C7068">
        <v>127.38</v>
      </c>
    </row>
    <row r="7069" spans="1:3" x14ac:dyDescent="0.25">
      <c r="A7069">
        <v>43007814</v>
      </c>
      <c r="B7069" t="s">
        <v>6689</v>
      </c>
      <c r="C7069">
        <v>12.22</v>
      </c>
    </row>
    <row r="7070" spans="1:3" x14ac:dyDescent="0.25">
      <c r="A7070">
        <v>43007815</v>
      </c>
      <c r="B7070" t="s">
        <v>6690</v>
      </c>
      <c r="C7070">
        <v>13.96</v>
      </c>
    </row>
    <row r="7071" spans="1:3" x14ac:dyDescent="0.25">
      <c r="A7071">
        <v>43007816</v>
      </c>
      <c r="B7071" t="s">
        <v>8542</v>
      </c>
      <c r="C7071">
        <v>809.64</v>
      </c>
    </row>
    <row r="7072" spans="1:3" x14ac:dyDescent="0.25">
      <c r="A7072">
        <v>43007817</v>
      </c>
      <c r="B7072" t="s">
        <v>6732</v>
      </c>
      <c r="C7072">
        <v>26.92</v>
      </c>
    </row>
    <row r="7073" spans="1:3" x14ac:dyDescent="0.25">
      <c r="A7073">
        <v>43007818</v>
      </c>
      <c r="B7073" t="s">
        <v>6992</v>
      </c>
      <c r="C7073">
        <v>82.5</v>
      </c>
    </row>
    <row r="7074" spans="1:3" x14ac:dyDescent="0.25">
      <c r="A7074">
        <v>43007819</v>
      </c>
      <c r="B7074" t="s">
        <v>6993</v>
      </c>
      <c r="C7074">
        <v>196.3</v>
      </c>
    </row>
    <row r="7075" spans="1:3" x14ac:dyDescent="0.25">
      <c r="A7075">
        <v>43007820</v>
      </c>
      <c r="B7075" t="s">
        <v>6994</v>
      </c>
      <c r="C7075">
        <v>121.5</v>
      </c>
    </row>
    <row r="7076" spans="1:3" x14ac:dyDescent="0.25">
      <c r="A7076">
        <v>43007821</v>
      </c>
      <c r="B7076" t="s">
        <v>6995</v>
      </c>
      <c r="C7076">
        <v>219.6</v>
      </c>
    </row>
    <row r="7077" spans="1:3" x14ac:dyDescent="0.25">
      <c r="A7077">
        <v>43007822</v>
      </c>
      <c r="B7077" t="s">
        <v>6995</v>
      </c>
      <c r="C7077">
        <v>219.6</v>
      </c>
    </row>
    <row r="7078" spans="1:3" x14ac:dyDescent="0.25">
      <c r="A7078">
        <v>43007823</v>
      </c>
      <c r="B7078" t="s">
        <v>6996</v>
      </c>
      <c r="C7078">
        <v>200</v>
      </c>
    </row>
    <row r="7079" spans="1:3" x14ac:dyDescent="0.25">
      <c r="A7079">
        <v>43007824</v>
      </c>
      <c r="B7079" t="s">
        <v>6997</v>
      </c>
      <c r="C7079">
        <v>385.5</v>
      </c>
    </row>
    <row r="7080" spans="1:3" x14ac:dyDescent="0.25">
      <c r="A7080">
        <v>43007825</v>
      </c>
      <c r="B7080" t="s">
        <v>6998</v>
      </c>
      <c r="C7080">
        <v>128.5</v>
      </c>
    </row>
    <row r="7081" spans="1:3" x14ac:dyDescent="0.25">
      <c r="A7081">
        <v>43007826</v>
      </c>
      <c r="B7081" t="s">
        <v>6995</v>
      </c>
      <c r="C7081">
        <v>219.6</v>
      </c>
    </row>
    <row r="7082" spans="1:3" x14ac:dyDescent="0.25">
      <c r="A7082">
        <v>43007827</v>
      </c>
      <c r="B7082" t="s">
        <v>6999</v>
      </c>
      <c r="C7082">
        <v>80</v>
      </c>
    </row>
    <row r="7083" spans="1:3" x14ac:dyDescent="0.25">
      <c r="A7083">
        <v>43007828</v>
      </c>
      <c r="B7083" t="s">
        <v>7000</v>
      </c>
      <c r="C7083">
        <v>36.200000000000003</v>
      </c>
    </row>
    <row r="7084" spans="1:3" x14ac:dyDescent="0.25">
      <c r="A7084">
        <v>43007829</v>
      </c>
      <c r="B7084" t="s">
        <v>7001</v>
      </c>
      <c r="C7084">
        <v>36.200000000000003</v>
      </c>
    </row>
    <row r="7085" spans="1:3" x14ac:dyDescent="0.25">
      <c r="A7085">
        <v>43007830</v>
      </c>
      <c r="B7085" t="s">
        <v>7002</v>
      </c>
      <c r="C7085">
        <v>36.200000000000003</v>
      </c>
    </row>
    <row r="7086" spans="1:3" x14ac:dyDescent="0.25">
      <c r="A7086">
        <v>43007831</v>
      </c>
      <c r="B7086" t="s">
        <v>7003</v>
      </c>
      <c r="C7086">
        <v>128.5</v>
      </c>
    </row>
    <row r="7087" spans="1:3" x14ac:dyDescent="0.25">
      <c r="A7087">
        <v>43007832</v>
      </c>
      <c r="B7087" t="s">
        <v>7004</v>
      </c>
      <c r="C7087">
        <v>128.5</v>
      </c>
    </row>
    <row r="7088" spans="1:3" x14ac:dyDescent="0.25">
      <c r="A7088">
        <v>43007833</v>
      </c>
      <c r="B7088" t="s">
        <v>7005</v>
      </c>
      <c r="C7088">
        <v>128.5</v>
      </c>
    </row>
    <row r="7089" spans="1:3" x14ac:dyDescent="0.25">
      <c r="A7089">
        <v>43007834</v>
      </c>
      <c r="B7089" t="s">
        <v>7006</v>
      </c>
      <c r="C7089">
        <v>128.5</v>
      </c>
    </row>
    <row r="7090" spans="1:3" x14ac:dyDescent="0.25">
      <c r="A7090">
        <v>43007835</v>
      </c>
      <c r="B7090" t="s">
        <v>7007</v>
      </c>
      <c r="C7090">
        <v>128.5</v>
      </c>
    </row>
    <row r="7091" spans="1:3" x14ac:dyDescent="0.25">
      <c r="A7091">
        <v>43007836</v>
      </c>
      <c r="B7091" t="s">
        <v>7008</v>
      </c>
      <c r="C7091">
        <v>9.4</v>
      </c>
    </row>
    <row r="7092" spans="1:3" x14ac:dyDescent="0.25">
      <c r="A7092">
        <v>43007837</v>
      </c>
      <c r="B7092" t="s">
        <v>7009</v>
      </c>
      <c r="C7092">
        <v>9.4</v>
      </c>
    </row>
    <row r="7093" spans="1:3" x14ac:dyDescent="0.25">
      <c r="A7093">
        <v>43007838</v>
      </c>
      <c r="B7093" t="s">
        <v>7010</v>
      </c>
      <c r="C7093">
        <v>9.4</v>
      </c>
    </row>
    <row r="7094" spans="1:3" x14ac:dyDescent="0.25">
      <c r="A7094">
        <v>43007839</v>
      </c>
      <c r="B7094" t="s">
        <v>7011</v>
      </c>
      <c r="C7094">
        <v>108.7</v>
      </c>
    </row>
    <row r="7095" spans="1:3" x14ac:dyDescent="0.25">
      <c r="A7095">
        <v>43007840</v>
      </c>
      <c r="B7095" t="s">
        <v>7012</v>
      </c>
      <c r="C7095">
        <v>58.4</v>
      </c>
    </row>
    <row r="7096" spans="1:3" x14ac:dyDescent="0.25">
      <c r="A7096">
        <v>43007841</v>
      </c>
      <c r="B7096" t="s">
        <v>7013</v>
      </c>
      <c r="C7096">
        <v>68.900000000000006</v>
      </c>
    </row>
    <row r="7097" spans="1:3" x14ac:dyDescent="0.25">
      <c r="A7097">
        <v>43007842</v>
      </c>
      <c r="B7097" t="s">
        <v>7014</v>
      </c>
      <c r="C7097">
        <v>31.6</v>
      </c>
    </row>
    <row r="7098" spans="1:3" x14ac:dyDescent="0.25">
      <c r="A7098">
        <v>43007843</v>
      </c>
      <c r="B7098" t="s">
        <v>7015</v>
      </c>
      <c r="C7098">
        <v>8.1999999999999993</v>
      </c>
    </row>
    <row r="7099" spans="1:3" x14ac:dyDescent="0.25">
      <c r="A7099">
        <v>43007844</v>
      </c>
      <c r="B7099" t="s">
        <v>7016</v>
      </c>
      <c r="C7099">
        <v>8.1999999999999993</v>
      </c>
    </row>
    <row r="7100" spans="1:3" x14ac:dyDescent="0.25">
      <c r="A7100">
        <v>43007845</v>
      </c>
      <c r="B7100" t="s">
        <v>8543</v>
      </c>
      <c r="C7100">
        <v>2.6</v>
      </c>
    </row>
    <row r="7101" spans="1:3" x14ac:dyDescent="0.25">
      <c r="A7101">
        <v>43007846</v>
      </c>
      <c r="B7101" t="s">
        <v>8544</v>
      </c>
      <c r="C7101">
        <v>6.3</v>
      </c>
    </row>
    <row r="7102" spans="1:3" x14ac:dyDescent="0.25">
      <c r="A7102">
        <v>43007847</v>
      </c>
      <c r="B7102" t="s">
        <v>7017</v>
      </c>
      <c r="C7102">
        <v>25.7</v>
      </c>
    </row>
    <row r="7103" spans="1:3" x14ac:dyDescent="0.25">
      <c r="A7103">
        <v>43007848</v>
      </c>
      <c r="B7103" t="s">
        <v>7018</v>
      </c>
      <c r="C7103">
        <v>49.1</v>
      </c>
    </row>
    <row r="7104" spans="1:3" x14ac:dyDescent="0.25">
      <c r="A7104">
        <v>43007849</v>
      </c>
      <c r="B7104" t="s">
        <v>7019</v>
      </c>
      <c r="C7104">
        <v>49.1</v>
      </c>
    </row>
    <row r="7105" spans="1:3" x14ac:dyDescent="0.25">
      <c r="A7105">
        <v>43007850</v>
      </c>
      <c r="B7105" t="s">
        <v>6682</v>
      </c>
      <c r="C7105">
        <v>65</v>
      </c>
    </row>
    <row r="7106" spans="1:3" x14ac:dyDescent="0.25">
      <c r="A7106">
        <v>43007851</v>
      </c>
      <c r="B7106" t="s">
        <v>7020</v>
      </c>
      <c r="C7106">
        <v>236.92</v>
      </c>
    </row>
    <row r="7107" spans="1:3" x14ac:dyDescent="0.25">
      <c r="A7107">
        <v>43007852</v>
      </c>
      <c r="B7107" t="s">
        <v>7021</v>
      </c>
      <c r="C7107">
        <v>41.42</v>
      </c>
    </row>
    <row r="7108" spans="1:3" x14ac:dyDescent="0.25">
      <c r="A7108">
        <v>43007853</v>
      </c>
      <c r="B7108" t="s">
        <v>7022</v>
      </c>
      <c r="C7108">
        <v>46</v>
      </c>
    </row>
    <row r="7109" spans="1:3" x14ac:dyDescent="0.25">
      <c r="A7109">
        <v>43007854</v>
      </c>
      <c r="B7109" t="s">
        <v>8545</v>
      </c>
      <c r="C7109">
        <v>35.67</v>
      </c>
    </row>
    <row r="7110" spans="1:3" x14ac:dyDescent="0.25">
      <c r="A7110">
        <v>43007855</v>
      </c>
      <c r="B7110" t="s">
        <v>8546</v>
      </c>
      <c r="C7110">
        <v>745.17</v>
      </c>
    </row>
    <row r="7111" spans="1:3" x14ac:dyDescent="0.25">
      <c r="A7111">
        <v>43007856</v>
      </c>
      <c r="B7111" t="s">
        <v>8547</v>
      </c>
      <c r="C7111">
        <v>113.83</v>
      </c>
    </row>
    <row r="7112" spans="1:3" x14ac:dyDescent="0.25">
      <c r="A7112">
        <v>43007857</v>
      </c>
      <c r="B7112" t="s">
        <v>8548</v>
      </c>
      <c r="C7112">
        <v>308</v>
      </c>
    </row>
    <row r="7113" spans="1:3" x14ac:dyDescent="0.25">
      <c r="A7113">
        <v>43007858</v>
      </c>
      <c r="B7113" t="s">
        <v>8549</v>
      </c>
      <c r="C7113">
        <v>308</v>
      </c>
    </row>
    <row r="7114" spans="1:3" x14ac:dyDescent="0.25">
      <c r="A7114">
        <v>43007859</v>
      </c>
      <c r="B7114" t="s">
        <v>8550</v>
      </c>
      <c r="C7114">
        <v>240</v>
      </c>
    </row>
    <row r="7115" spans="1:3" x14ac:dyDescent="0.25">
      <c r="A7115">
        <v>43007860</v>
      </c>
      <c r="B7115" t="s">
        <v>8551</v>
      </c>
      <c r="C7115">
        <v>476</v>
      </c>
    </row>
    <row r="7116" spans="1:3" x14ac:dyDescent="0.25">
      <c r="A7116">
        <v>43007861</v>
      </c>
      <c r="B7116" t="s">
        <v>8552</v>
      </c>
      <c r="C7116">
        <v>572</v>
      </c>
    </row>
    <row r="7117" spans="1:3" x14ac:dyDescent="0.25">
      <c r="A7117">
        <v>43007862</v>
      </c>
      <c r="B7117" t="s">
        <v>8553</v>
      </c>
      <c r="C7117">
        <v>650</v>
      </c>
    </row>
    <row r="7118" spans="1:3" x14ac:dyDescent="0.25">
      <c r="A7118">
        <v>43007863</v>
      </c>
      <c r="B7118" t="s">
        <v>8554</v>
      </c>
      <c r="C7118">
        <v>188</v>
      </c>
    </row>
    <row r="7119" spans="1:3" x14ac:dyDescent="0.25">
      <c r="A7119">
        <v>43007864</v>
      </c>
      <c r="B7119" t="s">
        <v>8555</v>
      </c>
      <c r="C7119">
        <v>296.67</v>
      </c>
    </row>
    <row r="7120" spans="1:3" x14ac:dyDescent="0.25">
      <c r="A7120">
        <v>43007865</v>
      </c>
      <c r="B7120" t="s">
        <v>8556</v>
      </c>
      <c r="C7120">
        <v>632.5</v>
      </c>
    </row>
    <row r="7121" spans="1:3" x14ac:dyDescent="0.25">
      <c r="A7121">
        <v>43007866</v>
      </c>
      <c r="B7121" t="s">
        <v>8557</v>
      </c>
      <c r="C7121">
        <v>289.83</v>
      </c>
    </row>
    <row r="7122" spans="1:3" x14ac:dyDescent="0.25">
      <c r="A7122">
        <v>43007867</v>
      </c>
      <c r="B7122" t="s">
        <v>8558</v>
      </c>
      <c r="C7122">
        <v>188</v>
      </c>
    </row>
    <row r="7123" spans="1:3" x14ac:dyDescent="0.25">
      <c r="A7123">
        <v>43007868</v>
      </c>
      <c r="B7123" t="s">
        <v>8559</v>
      </c>
      <c r="C7123">
        <v>138</v>
      </c>
    </row>
    <row r="7124" spans="1:3" x14ac:dyDescent="0.25">
      <c r="A7124">
        <v>43007869</v>
      </c>
      <c r="B7124" t="s">
        <v>8560</v>
      </c>
      <c r="C7124">
        <v>466</v>
      </c>
    </row>
    <row r="7125" spans="1:3" x14ac:dyDescent="0.25">
      <c r="A7125">
        <v>43007870</v>
      </c>
      <c r="B7125" t="s">
        <v>8561</v>
      </c>
      <c r="C7125">
        <v>466</v>
      </c>
    </row>
    <row r="7126" spans="1:3" x14ac:dyDescent="0.25">
      <c r="A7126">
        <v>43007871</v>
      </c>
      <c r="B7126" t="s">
        <v>8562</v>
      </c>
      <c r="C7126">
        <v>466</v>
      </c>
    </row>
    <row r="7127" spans="1:3" x14ac:dyDescent="0.25">
      <c r="A7127">
        <v>43007872</v>
      </c>
      <c r="B7127" t="s">
        <v>8563</v>
      </c>
      <c r="C7127">
        <v>455.42</v>
      </c>
    </row>
    <row r="7128" spans="1:3" x14ac:dyDescent="0.25">
      <c r="A7128">
        <v>43007873</v>
      </c>
      <c r="B7128" t="s">
        <v>8564</v>
      </c>
      <c r="C7128">
        <v>138</v>
      </c>
    </row>
    <row r="7129" spans="1:3" x14ac:dyDescent="0.25">
      <c r="A7129">
        <v>43007874</v>
      </c>
      <c r="B7129" t="s">
        <v>8565</v>
      </c>
      <c r="C7129">
        <v>296.67</v>
      </c>
    </row>
    <row r="7130" spans="1:3" x14ac:dyDescent="0.25">
      <c r="A7130">
        <v>43007960</v>
      </c>
      <c r="B7130" t="s">
        <v>5280</v>
      </c>
      <c r="C7130">
        <v>1709</v>
      </c>
    </row>
    <row r="7131" spans="1:3" x14ac:dyDescent="0.25">
      <c r="A7131">
        <v>43017791</v>
      </c>
      <c r="B7131" t="s">
        <v>6733</v>
      </c>
      <c r="C7131">
        <v>2165.83</v>
      </c>
    </row>
    <row r="7132" spans="1:3" x14ac:dyDescent="0.25">
      <c r="A7132">
        <v>43017792</v>
      </c>
      <c r="B7132" t="s">
        <v>7023</v>
      </c>
      <c r="C7132">
        <v>265.83</v>
      </c>
    </row>
    <row r="7133" spans="1:3" x14ac:dyDescent="0.25">
      <c r="A7133">
        <v>43017793</v>
      </c>
      <c r="B7133" t="s">
        <v>8566</v>
      </c>
      <c r="C7133">
        <v>1665.58</v>
      </c>
    </row>
    <row r="7134" spans="1:3" x14ac:dyDescent="0.25">
      <c r="A7134">
        <v>44001501</v>
      </c>
      <c r="B7134" t="s">
        <v>5281</v>
      </c>
      <c r="C7134">
        <v>507.5</v>
      </c>
    </row>
    <row r="7135" spans="1:3" x14ac:dyDescent="0.25">
      <c r="A7135">
        <v>44001504</v>
      </c>
      <c r="B7135" t="s">
        <v>5282</v>
      </c>
      <c r="C7135">
        <v>657.5</v>
      </c>
    </row>
    <row r="7136" spans="1:3" x14ac:dyDescent="0.25">
      <c r="A7136">
        <v>44001506</v>
      </c>
      <c r="B7136" t="s">
        <v>5283</v>
      </c>
      <c r="C7136">
        <v>724.17</v>
      </c>
    </row>
    <row r="7137" spans="1:3" x14ac:dyDescent="0.25">
      <c r="A7137">
        <v>44001508</v>
      </c>
      <c r="B7137" t="s">
        <v>5284</v>
      </c>
      <c r="C7137">
        <v>774.17</v>
      </c>
    </row>
    <row r="7138" spans="1:3" x14ac:dyDescent="0.25">
      <c r="A7138">
        <v>44001510</v>
      </c>
      <c r="B7138" t="s">
        <v>5285</v>
      </c>
      <c r="C7138">
        <v>765.83</v>
      </c>
    </row>
    <row r="7139" spans="1:3" x14ac:dyDescent="0.25">
      <c r="A7139">
        <v>44001555</v>
      </c>
      <c r="B7139" t="s">
        <v>5286</v>
      </c>
      <c r="C7139">
        <v>349.17</v>
      </c>
    </row>
    <row r="7140" spans="1:3" x14ac:dyDescent="0.25">
      <c r="A7140">
        <v>44002210</v>
      </c>
      <c r="B7140" t="s">
        <v>5287</v>
      </c>
      <c r="C7140">
        <v>349.17</v>
      </c>
    </row>
    <row r="7141" spans="1:3" x14ac:dyDescent="0.25">
      <c r="A7141">
        <v>44002211</v>
      </c>
      <c r="B7141" t="s">
        <v>5288</v>
      </c>
      <c r="C7141">
        <v>374.17</v>
      </c>
    </row>
    <row r="7142" spans="1:3" x14ac:dyDescent="0.25">
      <c r="A7142">
        <v>44002212</v>
      </c>
      <c r="B7142" t="s">
        <v>5289</v>
      </c>
      <c r="C7142">
        <v>374.17</v>
      </c>
    </row>
    <row r="7143" spans="1:3" x14ac:dyDescent="0.25">
      <c r="A7143">
        <v>44003210</v>
      </c>
      <c r="B7143" t="s">
        <v>5290</v>
      </c>
      <c r="C7143">
        <v>582.5</v>
      </c>
    </row>
    <row r="7144" spans="1:3" x14ac:dyDescent="0.25">
      <c r="A7144">
        <v>44003211</v>
      </c>
      <c r="B7144" t="s">
        <v>5291</v>
      </c>
      <c r="C7144">
        <v>582.5</v>
      </c>
    </row>
    <row r="7145" spans="1:3" x14ac:dyDescent="0.25">
      <c r="A7145">
        <v>44003212</v>
      </c>
      <c r="B7145" t="s">
        <v>5292</v>
      </c>
      <c r="C7145">
        <v>649.16999999999996</v>
      </c>
    </row>
    <row r="7146" spans="1:3" x14ac:dyDescent="0.25">
      <c r="A7146">
        <v>44003213</v>
      </c>
      <c r="B7146" t="s">
        <v>5293</v>
      </c>
      <c r="C7146">
        <v>665.83</v>
      </c>
    </row>
    <row r="7147" spans="1:3" x14ac:dyDescent="0.25">
      <c r="A7147">
        <v>44003214</v>
      </c>
      <c r="B7147" t="s">
        <v>5294</v>
      </c>
      <c r="C7147">
        <v>707.5</v>
      </c>
    </row>
    <row r="7148" spans="1:3" x14ac:dyDescent="0.25">
      <c r="A7148">
        <v>44100702</v>
      </c>
      <c r="B7148" t="s">
        <v>5295</v>
      </c>
      <c r="C7148">
        <v>0.83</v>
      </c>
    </row>
    <row r="7149" spans="1:3" x14ac:dyDescent="0.25">
      <c r="A7149">
        <v>44226080</v>
      </c>
      <c r="B7149" t="s">
        <v>8567</v>
      </c>
      <c r="C7149">
        <v>249.17</v>
      </c>
    </row>
    <row r="7150" spans="1:3" x14ac:dyDescent="0.25">
      <c r="A7150">
        <v>50501212</v>
      </c>
      <c r="B7150" t="s">
        <v>6666</v>
      </c>
      <c r="C7150">
        <v>49.92</v>
      </c>
    </row>
    <row r="7151" spans="1:3" x14ac:dyDescent="0.25">
      <c r="A7151">
        <v>50501313</v>
      </c>
      <c r="B7151" t="s">
        <v>6691</v>
      </c>
      <c r="C7151">
        <v>0</v>
      </c>
    </row>
    <row r="7152" spans="1:3" x14ac:dyDescent="0.25">
      <c r="A7152">
        <v>51001247</v>
      </c>
      <c r="B7152" t="s">
        <v>5296</v>
      </c>
      <c r="C7152">
        <v>59.92</v>
      </c>
    </row>
    <row r="7153" spans="1:3" x14ac:dyDescent="0.25">
      <c r="A7153">
        <v>51001250</v>
      </c>
      <c r="B7153" t="s">
        <v>5297</v>
      </c>
      <c r="C7153">
        <v>11.58</v>
      </c>
    </row>
    <row r="7154" spans="1:3" x14ac:dyDescent="0.25">
      <c r="A7154">
        <v>51001347</v>
      </c>
      <c r="B7154" t="s">
        <v>8568</v>
      </c>
      <c r="C7154">
        <v>49.92</v>
      </c>
    </row>
    <row r="7155" spans="1:3" x14ac:dyDescent="0.25">
      <c r="A7155">
        <v>51001350</v>
      </c>
      <c r="B7155" t="s">
        <v>5298</v>
      </c>
      <c r="C7155">
        <v>6.58</v>
      </c>
    </row>
    <row r="7156" spans="1:3" x14ac:dyDescent="0.25">
      <c r="A7156">
        <v>51003129</v>
      </c>
      <c r="B7156" t="s">
        <v>5299</v>
      </c>
      <c r="C7156">
        <v>27.92</v>
      </c>
    </row>
    <row r="7157" spans="1:3" x14ac:dyDescent="0.25">
      <c r="A7157">
        <v>51003248</v>
      </c>
      <c r="B7157" t="s">
        <v>8569</v>
      </c>
      <c r="C7157">
        <v>33.25</v>
      </c>
    </row>
    <row r="7158" spans="1:3" x14ac:dyDescent="0.25">
      <c r="A7158">
        <v>51003249</v>
      </c>
      <c r="B7158" t="s">
        <v>8570</v>
      </c>
      <c r="C7158">
        <v>24.92</v>
      </c>
    </row>
    <row r="7159" spans="1:3" x14ac:dyDescent="0.25">
      <c r="A7159">
        <v>51003250</v>
      </c>
      <c r="B7159" t="s">
        <v>5300</v>
      </c>
      <c r="C7159">
        <v>6.58</v>
      </c>
    </row>
    <row r="7160" spans="1:3" x14ac:dyDescent="0.25">
      <c r="A7160">
        <v>51003253</v>
      </c>
      <c r="B7160" t="s">
        <v>5301</v>
      </c>
      <c r="C7160">
        <v>7.42</v>
      </c>
    </row>
    <row r="7161" spans="1:3" x14ac:dyDescent="0.25">
      <c r="A7161">
        <v>51003255</v>
      </c>
      <c r="B7161" t="s">
        <v>5302</v>
      </c>
      <c r="C7161">
        <v>32.42</v>
      </c>
    </row>
    <row r="7162" spans="1:3" x14ac:dyDescent="0.25">
      <c r="A7162">
        <v>51003257</v>
      </c>
      <c r="B7162" t="s">
        <v>5303</v>
      </c>
      <c r="C7162">
        <v>8.25</v>
      </c>
    </row>
    <row r="7163" spans="1:3" x14ac:dyDescent="0.25">
      <c r="A7163">
        <v>51003259</v>
      </c>
      <c r="B7163" t="s">
        <v>5304</v>
      </c>
      <c r="C7163">
        <v>7.56</v>
      </c>
    </row>
    <row r="7164" spans="1:3" x14ac:dyDescent="0.25">
      <c r="A7164">
        <v>51003260</v>
      </c>
      <c r="B7164" t="s">
        <v>5305</v>
      </c>
      <c r="C7164">
        <v>4.58</v>
      </c>
    </row>
    <row r="7165" spans="1:3" x14ac:dyDescent="0.25">
      <c r="A7165">
        <v>51003261</v>
      </c>
      <c r="B7165" t="s">
        <v>8571</v>
      </c>
      <c r="C7165">
        <v>8.25</v>
      </c>
    </row>
    <row r="7166" spans="1:3" x14ac:dyDescent="0.25">
      <c r="A7166">
        <v>51003263</v>
      </c>
      <c r="B7166" t="s">
        <v>8572</v>
      </c>
      <c r="C7166">
        <v>36.58</v>
      </c>
    </row>
    <row r="7167" spans="1:3" x14ac:dyDescent="0.25">
      <c r="A7167">
        <v>51004129</v>
      </c>
      <c r="B7167" t="s">
        <v>5306</v>
      </c>
      <c r="C7167">
        <v>5.25</v>
      </c>
    </row>
    <row r="7168" spans="1:3" x14ac:dyDescent="0.25">
      <c r="A7168">
        <v>51005265</v>
      </c>
      <c r="B7168" t="s">
        <v>5307</v>
      </c>
      <c r="C7168">
        <v>33.25</v>
      </c>
    </row>
    <row r="7169" spans="1:3" x14ac:dyDescent="0.25">
      <c r="A7169">
        <v>51005451</v>
      </c>
      <c r="B7169" t="s">
        <v>5308</v>
      </c>
      <c r="C7169">
        <v>8.85</v>
      </c>
    </row>
    <row r="7170" spans="1:3" x14ac:dyDescent="0.25">
      <c r="A7170">
        <v>51005453</v>
      </c>
      <c r="B7170" t="s">
        <v>5309</v>
      </c>
      <c r="C7170">
        <v>8.5</v>
      </c>
    </row>
    <row r="7171" spans="1:3" x14ac:dyDescent="0.25">
      <c r="A7171">
        <v>51005454</v>
      </c>
      <c r="B7171" t="s">
        <v>5310</v>
      </c>
      <c r="C7171">
        <v>9</v>
      </c>
    </row>
    <row r="7172" spans="1:3" x14ac:dyDescent="0.25">
      <c r="A7172">
        <v>51005455</v>
      </c>
      <c r="B7172" t="s">
        <v>5311</v>
      </c>
      <c r="C7172">
        <v>9</v>
      </c>
    </row>
    <row r="7173" spans="1:3" x14ac:dyDescent="0.25">
      <c r="A7173">
        <v>51005459</v>
      </c>
      <c r="B7173" t="s">
        <v>5312</v>
      </c>
      <c r="C7173">
        <v>113.58</v>
      </c>
    </row>
    <row r="7174" spans="1:3" x14ac:dyDescent="0.25">
      <c r="A7174">
        <v>51005490</v>
      </c>
      <c r="B7174" t="s">
        <v>5313</v>
      </c>
      <c r="C7174">
        <v>1.58</v>
      </c>
    </row>
    <row r="7175" spans="1:3" x14ac:dyDescent="0.25">
      <c r="A7175">
        <v>51005491</v>
      </c>
      <c r="B7175" t="s">
        <v>5314</v>
      </c>
      <c r="C7175">
        <v>1.58</v>
      </c>
    </row>
    <row r="7176" spans="1:3" x14ac:dyDescent="0.25">
      <c r="A7176">
        <v>51005492</v>
      </c>
      <c r="B7176" t="s">
        <v>5315</v>
      </c>
      <c r="C7176">
        <v>1.63</v>
      </c>
    </row>
    <row r="7177" spans="1:3" x14ac:dyDescent="0.25">
      <c r="A7177">
        <v>51005493</v>
      </c>
      <c r="B7177" t="s">
        <v>5316</v>
      </c>
      <c r="C7177">
        <v>1.63</v>
      </c>
    </row>
    <row r="7178" spans="1:3" x14ac:dyDescent="0.25">
      <c r="A7178">
        <v>51005494</v>
      </c>
      <c r="B7178" t="s">
        <v>5317</v>
      </c>
      <c r="C7178">
        <v>1.63</v>
      </c>
    </row>
    <row r="7179" spans="1:3" x14ac:dyDescent="0.25">
      <c r="A7179">
        <v>51005799</v>
      </c>
      <c r="B7179" t="s">
        <v>5318</v>
      </c>
      <c r="C7179">
        <v>110.8</v>
      </c>
    </row>
    <row r="7180" spans="1:3" x14ac:dyDescent="0.25">
      <c r="A7180">
        <v>52001248</v>
      </c>
      <c r="B7180" t="s">
        <v>5319</v>
      </c>
      <c r="C7180">
        <v>65.069999999999993</v>
      </c>
    </row>
    <row r="7181" spans="1:3" x14ac:dyDescent="0.25">
      <c r="A7181">
        <v>54000910</v>
      </c>
      <c r="B7181" t="s">
        <v>5320</v>
      </c>
      <c r="C7181">
        <v>570</v>
      </c>
    </row>
    <row r="7182" spans="1:3" x14ac:dyDescent="0.25">
      <c r="A7182">
        <v>54000911</v>
      </c>
      <c r="B7182" t="s">
        <v>5321</v>
      </c>
      <c r="C7182">
        <v>857.5</v>
      </c>
    </row>
    <row r="7183" spans="1:3" x14ac:dyDescent="0.25">
      <c r="A7183">
        <v>54000912</v>
      </c>
      <c r="B7183" t="s">
        <v>5322</v>
      </c>
      <c r="C7183">
        <v>1037.5</v>
      </c>
    </row>
    <row r="7184" spans="1:3" x14ac:dyDescent="0.25">
      <c r="A7184">
        <v>54000914</v>
      </c>
      <c r="B7184" t="s">
        <v>5323</v>
      </c>
      <c r="C7184">
        <v>16.579999999999998</v>
      </c>
    </row>
    <row r="7185" spans="1:3" x14ac:dyDescent="0.25">
      <c r="A7185">
        <v>54000916</v>
      </c>
      <c r="B7185" t="s">
        <v>5324</v>
      </c>
      <c r="C7185">
        <v>1741.67</v>
      </c>
    </row>
    <row r="7186" spans="1:3" x14ac:dyDescent="0.25">
      <c r="A7186">
        <v>54005040</v>
      </c>
      <c r="B7186" t="s">
        <v>5325</v>
      </c>
      <c r="C7186">
        <v>1065.83</v>
      </c>
    </row>
    <row r="7187" spans="1:3" x14ac:dyDescent="0.25">
      <c r="A7187">
        <v>54005041</v>
      </c>
      <c r="B7187" t="s">
        <v>5326</v>
      </c>
      <c r="C7187">
        <v>1124.17</v>
      </c>
    </row>
    <row r="7188" spans="1:3" x14ac:dyDescent="0.25">
      <c r="A7188">
        <v>54005050</v>
      </c>
      <c r="B7188" t="s">
        <v>5327</v>
      </c>
      <c r="C7188">
        <v>524.16999999999996</v>
      </c>
    </row>
    <row r="7189" spans="1:3" x14ac:dyDescent="0.25">
      <c r="A7189">
        <v>54005075</v>
      </c>
      <c r="B7189" t="s">
        <v>5328</v>
      </c>
      <c r="C7189">
        <v>69.3</v>
      </c>
    </row>
    <row r="7190" spans="1:3" x14ac:dyDescent="0.25">
      <c r="A7190">
        <v>54005080</v>
      </c>
      <c r="B7190" t="s">
        <v>5329</v>
      </c>
      <c r="C7190">
        <v>264</v>
      </c>
    </row>
    <row r="7191" spans="1:3" x14ac:dyDescent="0.25">
      <c r="A7191">
        <v>54005081</v>
      </c>
      <c r="B7191" t="s">
        <v>5330</v>
      </c>
      <c r="C7191">
        <v>514.88</v>
      </c>
    </row>
    <row r="7192" spans="1:3" x14ac:dyDescent="0.25">
      <c r="A7192">
        <v>54005082</v>
      </c>
      <c r="B7192" t="s">
        <v>5331</v>
      </c>
      <c r="C7192">
        <v>577.5</v>
      </c>
    </row>
    <row r="7193" spans="1:3" x14ac:dyDescent="0.25">
      <c r="A7193">
        <v>54005083</v>
      </c>
      <c r="B7193" t="s">
        <v>5332</v>
      </c>
      <c r="C7193">
        <v>69.3</v>
      </c>
    </row>
    <row r="7194" spans="1:3" x14ac:dyDescent="0.25">
      <c r="A7194">
        <v>54005084</v>
      </c>
      <c r="B7194" t="s">
        <v>5333</v>
      </c>
      <c r="C7194">
        <v>24.75</v>
      </c>
    </row>
    <row r="7195" spans="1:3" x14ac:dyDescent="0.25">
      <c r="A7195">
        <v>54005085</v>
      </c>
      <c r="B7195" t="s">
        <v>5334</v>
      </c>
      <c r="C7195">
        <v>16.5</v>
      </c>
    </row>
    <row r="7196" spans="1:3" x14ac:dyDescent="0.25">
      <c r="A7196">
        <v>54005090</v>
      </c>
      <c r="B7196" t="s">
        <v>5335</v>
      </c>
      <c r="C7196">
        <v>41.58</v>
      </c>
    </row>
    <row r="7197" spans="1:3" x14ac:dyDescent="0.25">
      <c r="A7197">
        <v>54005093</v>
      </c>
      <c r="B7197" t="s">
        <v>5336</v>
      </c>
      <c r="C7197">
        <v>34</v>
      </c>
    </row>
    <row r="7198" spans="1:3" x14ac:dyDescent="0.25">
      <c r="A7198">
        <v>54005094</v>
      </c>
      <c r="B7198" t="s">
        <v>5337</v>
      </c>
      <c r="C7198">
        <v>346.5</v>
      </c>
    </row>
    <row r="7199" spans="1:3" x14ac:dyDescent="0.25">
      <c r="A7199">
        <v>54005095</v>
      </c>
      <c r="B7199" t="s">
        <v>5338</v>
      </c>
      <c r="C7199">
        <v>124.17</v>
      </c>
    </row>
    <row r="7200" spans="1:3" x14ac:dyDescent="0.25">
      <c r="A7200">
        <v>54005097</v>
      </c>
      <c r="B7200" t="s">
        <v>5339</v>
      </c>
      <c r="C7200">
        <v>374.17</v>
      </c>
    </row>
    <row r="7201" spans="1:3" x14ac:dyDescent="0.25">
      <c r="A7201">
        <v>54005099</v>
      </c>
      <c r="B7201" t="s">
        <v>5340</v>
      </c>
      <c r="C7201">
        <v>615</v>
      </c>
    </row>
    <row r="7202" spans="1:3" x14ac:dyDescent="0.25">
      <c r="A7202">
        <v>54005100</v>
      </c>
      <c r="B7202" t="s">
        <v>5341</v>
      </c>
      <c r="C7202">
        <v>740.83</v>
      </c>
    </row>
    <row r="7203" spans="1:3" x14ac:dyDescent="0.25">
      <c r="A7203">
        <v>54005101</v>
      </c>
      <c r="B7203" t="s">
        <v>5342</v>
      </c>
      <c r="C7203">
        <v>707.5</v>
      </c>
    </row>
    <row r="7204" spans="1:3" x14ac:dyDescent="0.25">
      <c r="A7204">
        <v>54005102</v>
      </c>
      <c r="B7204" t="s">
        <v>5343</v>
      </c>
      <c r="C7204">
        <v>1048.58</v>
      </c>
    </row>
    <row r="7205" spans="1:3" x14ac:dyDescent="0.25">
      <c r="A7205">
        <v>54005240</v>
      </c>
      <c r="B7205" t="s">
        <v>5344</v>
      </c>
      <c r="C7205">
        <v>557.5</v>
      </c>
    </row>
    <row r="7206" spans="1:3" x14ac:dyDescent="0.25">
      <c r="A7206">
        <v>54005241</v>
      </c>
      <c r="B7206" t="s">
        <v>5345</v>
      </c>
      <c r="C7206">
        <v>183.33</v>
      </c>
    </row>
    <row r="7207" spans="1:3" x14ac:dyDescent="0.25">
      <c r="A7207">
        <v>54005245</v>
      </c>
      <c r="B7207" t="s">
        <v>8573</v>
      </c>
      <c r="C7207">
        <v>991.67</v>
      </c>
    </row>
    <row r="7208" spans="1:3" x14ac:dyDescent="0.25">
      <c r="A7208">
        <v>54005250</v>
      </c>
      <c r="B7208" t="s">
        <v>5346</v>
      </c>
      <c r="C7208">
        <v>832.5</v>
      </c>
    </row>
    <row r="7209" spans="1:3" x14ac:dyDescent="0.25">
      <c r="A7209">
        <v>54005251</v>
      </c>
      <c r="B7209" t="s">
        <v>5347</v>
      </c>
      <c r="C7209">
        <v>241.67</v>
      </c>
    </row>
    <row r="7210" spans="1:3" x14ac:dyDescent="0.25">
      <c r="A7210">
        <v>54005252</v>
      </c>
      <c r="B7210" t="s">
        <v>5348</v>
      </c>
      <c r="C7210">
        <v>750</v>
      </c>
    </row>
    <row r="7211" spans="1:3" x14ac:dyDescent="0.25">
      <c r="A7211">
        <v>54005253</v>
      </c>
      <c r="B7211" t="s">
        <v>6734</v>
      </c>
      <c r="C7211">
        <v>750</v>
      </c>
    </row>
    <row r="7212" spans="1:3" x14ac:dyDescent="0.25">
      <c r="A7212">
        <v>54005254</v>
      </c>
      <c r="B7212" t="s">
        <v>7024</v>
      </c>
      <c r="C7212">
        <v>456.09</v>
      </c>
    </row>
    <row r="7213" spans="1:3" x14ac:dyDescent="0.25">
      <c r="A7213">
        <v>54005255</v>
      </c>
      <c r="B7213" t="s">
        <v>5349</v>
      </c>
      <c r="C7213">
        <v>957.5</v>
      </c>
    </row>
    <row r="7214" spans="1:3" x14ac:dyDescent="0.25">
      <c r="A7214">
        <v>54005260</v>
      </c>
      <c r="B7214" t="s">
        <v>5350</v>
      </c>
      <c r="C7214">
        <v>1082.5</v>
      </c>
    </row>
    <row r="7215" spans="1:3" x14ac:dyDescent="0.25">
      <c r="A7215">
        <v>54005270</v>
      </c>
      <c r="B7215" t="s">
        <v>5351</v>
      </c>
      <c r="C7215">
        <v>1290.83</v>
      </c>
    </row>
    <row r="7216" spans="1:3" x14ac:dyDescent="0.25">
      <c r="A7216">
        <v>54005277</v>
      </c>
      <c r="B7216" t="s">
        <v>5352</v>
      </c>
      <c r="C7216">
        <v>1582.5</v>
      </c>
    </row>
    <row r="7217" spans="1:3" x14ac:dyDescent="0.25">
      <c r="A7217">
        <v>54005278</v>
      </c>
      <c r="B7217" t="s">
        <v>5353</v>
      </c>
      <c r="C7217">
        <v>540.83000000000004</v>
      </c>
    </row>
    <row r="7218" spans="1:3" x14ac:dyDescent="0.25">
      <c r="A7218">
        <v>54005279</v>
      </c>
      <c r="B7218" t="s">
        <v>5354</v>
      </c>
      <c r="C7218">
        <v>800.58</v>
      </c>
    </row>
    <row r="7219" spans="1:3" x14ac:dyDescent="0.25">
      <c r="A7219">
        <v>54005280</v>
      </c>
      <c r="B7219" t="s">
        <v>5355</v>
      </c>
      <c r="C7219">
        <v>607.5</v>
      </c>
    </row>
    <row r="7220" spans="1:3" x14ac:dyDescent="0.25">
      <c r="A7220">
        <v>54005288</v>
      </c>
      <c r="B7220" t="s">
        <v>5356</v>
      </c>
      <c r="C7220">
        <v>90.83</v>
      </c>
    </row>
    <row r="7221" spans="1:3" x14ac:dyDescent="0.25">
      <c r="A7221">
        <v>54005289</v>
      </c>
      <c r="B7221" t="s">
        <v>5357</v>
      </c>
      <c r="C7221">
        <v>90.83</v>
      </c>
    </row>
    <row r="7222" spans="1:3" x14ac:dyDescent="0.25">
      <c r="A7222">
        <v>54005290</v>
      </c>
      <c r="B7222" t="s">
        <v>5358</v>
      </c>
      <c r="C7222">
        <v>474.17</v>
      </c>
    </row>
    <row r="7223" spans="1:3" x14ac:dyDescent="0.25">
      <c r="A7223">
        <v>54005291</v>
      </c>
      <c r="B7223" t="s">
        <v>5359</v>
      </c>
      <c r="C7223">
        <v>140.83000000000001</v>
      </c>
    </row>
    <row r="7224" spans="1:3" x14ac:dyDescent="0.25">
      <c r="A7224">
        <v>54005295</v>
      </c>
      <c r="B7224" t="s">
        <v>5360</v>
      </c>
      <c r="C7224">
        <v>624.16999999999996</v>
      </c>
    </row>
    <row r="7225" spans="1:3" x14ac:dyDescent="0.25">
      <c r="A7225">
        <v>54005298</v>
      </c>
      <c r="B7225" t="s">
        <v>5361</v>
      </c>
      <c r="C7225">
        <v>825</v>
      </c>
    </row>
    <row r="7226" spans="1:3" x14ac:dyDescent="0.25">
      <c r="A7226">
        <v>54005299</v>
      </c>
      <c r="B7226" t="s">
        <v>7025</v>
      </c>
      <c r="C7226">
        <v>957.4</v>
      </c>
    </row>
    <row r="7227" spans="1:3" x14ac:dyDescent="0.25">
      <c r="A7227">
        <v>54005898</v>
      </c>
      <c r="B7227" t="s">
        <v>5362</v>
      </c>
      <c r="C7227">
        <v>25.03</v>
      </c>
    </row>
    <row r="7228" spans="1:3" x14ac:dyDescent="0.25">
      <c r="A7228">
        <v>54005899</v>
      </c>
      <c r="B7228" t="s">
        <v>5363</v>
      </c>
      <c r="C7228">
        <v>9.5</v>
      </c>
    </row>
    <row r="7229" spans="1:3" x14ac:dyDescent="0.25">
      <c r="A7229">
        <v>54005900</v>
      </c>
      <c r="B7229" t="s">
        <v>7026</v>
      </c>
      <c r="C7229">
        <v>73.19</v>
      </c>
    </row>
    <row r="7230" spans="1:3" x14ac:dyDescent="0.25">
      <c r="A7230">
        <v>54005901</v>
      </c>
      <c r="B7230" t="s">
        <v>7027</v>
      </c>
      <c r="C7230">
        <v>7.45</v>
      </c>
    </row>
    <row r="7231" spans="1:3" x14ac:dyDescent="0.25">
      <c r="A7231">
        <v>54005902</v>
      </c>
      <c r="B7231" t="s">
        <v>7028</v>
      </c>
      <c r="C7231">
        <v>0.9</v>
      </c>
    </row>
    <row r="7232" spans="1:3" x14ac:dyDescent="0.25">
      <c r="A7232">
        <v>54005903</v>
      </c>
      <c r="B7232" t="s">
        <v>7029</v>
      </c>
      <c r="C7232">
        <v>1.56</v>
      </c>
    </row>
    <row r="7233" spans="1:3" x14ac:dyDescent="0.25">
      <c r="A7233">
        <v>54005904</v>
      </c>
      <c r="B7233" t="s">
        <v>7030</v>
      </c>
      <c r="C7233">
        <v>26.68</v>
      </c>
    </row>
    <row r="7234" spans="1:3" x14ac:dyDescent="0.25">
      <c r="A7234">
        <v>54005905</v>
      </c>
      <c r="B7234" t="s">
        <v>7031</v>
      </c>
      <c r="C7234">
        <v>1.02</v>
      </c>
    </row>
    <row r="7235" spans="1:3" x14ac:dyDescent="0.25">
      <c r="A7235">
        <v>54005906</v>
      </c>
      <c r="B7235" t="s">
        <v>7032</v>
      </c>
      <c r="C7235">
        <v>0.72</v>
      </c>
    </row>
    <row r="7236" spans="1:3" x14ac:dyDescent="0.25">
      <c r="A7236">
        <v>54005907</v>
      </c>
      <c r="B7236" t="s">
        <v>7033</v>
      </c>
      <c r="C7236">
        <v>2.1</v>
      </c>
    </row>
    <row r="7237" spans="1:3" x14ac:dyDescent="0.25">
      <c r="A7237">
        <v>54005908</v>
      </c>
      <c r="B7237" t="s">
        <v>8574</v>
      </c>
      <c r="C7237">
        <v>4.17</v>
      </c>
    </row>
    <row r="7238" spans="1:3" x14ac:dyDescent="0.25">
      <c r="A7238">
        <v>54006001</v>
      </c>
      <c r="B7238" t="s">
        <v>5364</v>
      </c>
      <c r="C7238">
        <v>233.33</v>
      </c>
    </row>
    <row r="7239" spans="1:3" x14ac:dyDescent="0.25">
      <c r="A7239">
        <v>54006002</v>
      </c>
      <c r="B7239" t="s">
        <v>5365</v>
      </c>
      <c r="C7239">
        <v>486.75</v>
      </c>
    </row>
    <row r="7240" spans="1:3" x14ac:dyDescent="0.25">
      <c r="A7240">
        <v>54006003</v>
      </c>
      <c r="B7240" t="s">
        <v>5366</v>
      </c>
      <c r="C7240">
        <v>440.01</v>
      </c>
    </row>
    <row r="7241" spans="1:3" x14ac:dyDescent="0.25">
      <c r="A7241">
        <v>54006006</v>
      </c>
      <c r="B7241" t="s">
        <v>5367</v>
      </c>
      <c r="C7241">
        <v>104.17</v>
      </c>
    </row>
    <row r="7242" spans="1:3" x14ac:dyDescent="0.25">
      <c r="A7242">
        <v>54006007</v>
      </c>
      <c r="B7242" t="s">
        <v>5368</v>
      </c>
      <c r="C7242">
        <v>199.37</v>
      </c>
    </row>
    <row r="7243" spans="1:3" x14ac:dyDescent="0.25">
      <c r="A7243">
        <v>54006008</v>
      </c>
      <c r="B7243" t="s">
        <v>5369</v>
      </c>
      <c r="C7243">
        <v>129</v>
      </c>
    </row>
    <row r="7244" spans="1:3" x14ac:dyDescent="0.25">
      <c r="A7244">
        <v>54006015</v>
      </c>
      <c r="B7244" t="s">
        <v>5370</v>
      </c>
      <c r="C7244">
        <v>0.91</v>
      </c>
    </row>
    <row r="7245" spans="1:3" x14ac:dyDescent="0.25">
      <c r="A7245">
        <v>54006016</v>
      </c>
      <c r="B7245" t="s">
        <v>5371</v>
      </c>
      <c r="C7245">
        <v>0.91</v>
      </c>
    </row>
    <row r="7246" spans="1:3" x14ac:dyDescent="0.25">
      <c r="A7246">
        <v>54006017</v>
      </c>
      <c r="B7246" t="s">
        <v>5372</v>
      </c>
      <c r="C7246">
        <v>0</v>
      </c>
    </row>
    <row r="7247" spans="1:3" x14ac:dyDescent="0.25">
      <c r="A7247">
        <v>54006020</v>
      </c>
      <c r="B7247" t="s">
        <v>5373</v>
      </c>
      <c r="C7247">
        <v>6.2</v>
      </c>
    </row>
    <row r="7248" spans="1:3" x14ac:dyDescent="0.25">
      <c r="A7248">
        <v>54007290</v>
      </c>
      <c r="B7248" t="s">
        <v>5374</v>
      </c>
      <c r="C7248">
        <v>474.17</v>
      </c>
    </row>
    <row r="7249" spans="1:3" x14ac:dyDescent="0.25">
      <c r="A7249">
        <v>54007743</v>
      </c>
      <c r="B7249" t="s">
        <v>5375</v>
      </c>
      <c r="C7249">
        <v>107.5</v>
      </c>
    </row>
    <row r="7250" spans="1:3" x14ac:dyDescent="0.25">
      <c r="A7250">
        <v>54008050</v>
      </c>
      <c r="B7250" t="s">
        <v>5376</v>
      </c>
      <c r="C7250">
        <v>9.92</v>
      </c>
    </row>
    <row r="7251" spans="1:3" x14ac:dyDescent="0.25">
      <c r="A7251">
        <v>54008080</v>
      </c>
      <c r="B7251" t="s">
        <v>5377</v>
      </c>
      <c r="C7251">
        <v>332.5</v>
      </c>
    </row>
    <row r="7252" spans="1:3" x14ac:dyDescent="0.25">
      <c r="A7252">
        <v>54008090</v>
      </c>
      <c r="B7252" t="s">
        <v>5378</v>
      </c>
      <c r="C7252">
        <v>599.16999999999996</v>
      </c>
    </row>
    <row r="7253" spans="1:3" x14ac:dyDescent="0.25">
      <c r="A7253">
        <v>54008100</v>
      </c>
      <c r="B7253" t="s">
        <v>5379</v>
      </c>
      <c r="C7253">
        <v>790</v>
      </c>
    </row>
    <row r="7254" spans="1:3" x14ac:dyDescent="0.25">
      <c r="A7254">
        <v>54009090</v>
      </c>
      <c r="B7254" t="s">
        <v>5380</v>
      </c>
      <c r="C7254">
        <v>14.08</v>
      </c>
    </row>
    <row r="7255" spans="1:3" x14ac:dyDescent="0.25">
      <c r="A7255">
        <v>55001245</v>
      </c>
      <c r="B7255" t="s">
        <v>5381</v>
      </c>
      <c r="C7255">
        <v>45.75</v>
      </c>
    </row>
    <row r="7256" spans="1:3" x14ac:dyDescent="0.25">
      <c r="A7256">
        <v>55001246</v>
      </c>
      <c r="B7256" t="s">
        <v>5382</v>
      </c>
      <c r="C7256">
        <v>66.599999999999994</v>
      </c>
    </row>
    <row r="7257" spans="1:3" x14ac:dyDescent="0.25">
      <c r="A7257">
        <v>55001249</v>
      </c>
      <c r="B7257" t="s">
        <v>5383</v>
      </c>
      <c r="C7257">
        <v>63.83</v>
      </c>
    </row>
    <row r="7258" spans="1:3" x14ac:dyDescent="0.25">
      <c r="A7258">
        <v>55001254</v>
      </c>
      <c r="B7258" t="s">
        <v>5384</v>
      </c>
      <c r="C7258">
        <v>6.08</v>
      </c>
    </row>
    <row r="7259" spans="1:3" x14ac:dyDescent="0.25">
      <c r="A7259">
        <v>55001258</v>
      </c>
      <c r="B7259" t="s">
        <v>5385</v>
      </c>
      <c r="C7259">
        <v>6.16</v>
      </c>
    </row>
    <row r="7260" spans="1:3" x14ac:dyDescent="0.25">
      <c r="A7260">
        <v>55001265</v>
      </c>
      <c r="B7260" t="s">
        <v>5386</v>
      </c>
      <c r="C7260">
        <v>0.92</v>
      </c>
    </row>
    <row r="7261" spans="1:3" x14ac:dyDescent="0.25">
      <c r="A7261">
        <v>55001342</v>
      </c>
      <c r="B7261" t="s">
        <v>5387</v>
      </c>
      <c r="C7261">
        <v>19.079999999999998</v>
      </c>
    </row>
    <row r="7262" spans="1:3" x14ac:dyDescent="0.25">
      <c r="A7262">
        <v>55001442</v>
      </c>
      <c r="B7262" t="s">
        <v>5388</v>
      </c>
      <c r="C7262">
        <v>46.26</v>
      </c>
    </row>
    <row r="7263" spans="1:3" x14ac:dyDescent="0.25">
      <c r="A7263">
        <v>55002328</v>
      </c>
      <c r="B7263" t="s">
        <v>5389</v>
      </c>
      <c r="C7263">
        <v>105.83</v>
      </c>
    </row>
    <row r="7264" spans="1:3" x14ac:dyDescent="0.25">
      <c r="A7264">
        <v>56000514</v>
      </c>
      <c r="B7264" t="s">
        <v>5390</v>
      </c>
      <c r="C7264">
        <v>9.17</v>
      </c>
    </row>
    <row r="7265" spans="1:3" x14ac:dyDescent="0.25">
      <c r="A7265">
        <v>57002600</v>
      </c>
      <c r="B7265" t="s">
        <v>5391</v>
      </c>
      <c r="C7265">
        <v>11.05</v>
      </c>
    </row>
    <row r="7266" spans="1:3" x14ac:dyDescent="0.25">
      <c r="A7266">
        <v>57002650</v>
      </c>
      <c r="B7266" t="s">
        <v>5392</v>
      </c>
      <c r="C7266">
        <v>6.58</v>
      </c>
    </row>
    <row r="7267" spans="1:3" x14ac:dyDescent="0.25">
      <c r="A7267">
        <v>57002800</v>
      </c>
      <c r="B7267" t="s">
        <v>8575</v>
      </c>
      <c r="C7267">
        <v>5.75</v>
      </c>
    </row>
    <row r="7268" spans="1:3" x14ac:dyDescent="0.25">
      <c r="A7268">
        <v>57003189</v>
      </c>
      <c r="B7268" t="s">
        <v>5393</v>
      </c>
      <c r="C7268">
        <v>15.75</v>
      </c>
    </row>
    <row r="7269" spans="1:3" x14ac:dyDescent="0.25">
      <c r="A7269">
        <v>57003268</v>
      </c>
      <c r="B7269" t="s">
        <v>5394</v>
      </c>
      <c r="C7269">
        <v>0.83</v>
      </c>
    </row>
    <row r="7270" spans="1:3" x14ac:dyDescent="0.25">
      <c r="A7270">
        <v>57003269</v>
      </c>
      <c r="B7270" t="s">
        <v>5395</v>
      </c>
      <c r="C7270">
        <v>7.92</v>
      </c>
    </row>
    <row r="7271" spans="1:3" x14ac:dyDescent="0.25">
      <c r="A7271">
        <v>57003270</v>
      </c>
      <c r="B7271" t="s">
        <v>5396</v>
      </c>
      <c r="C7271">
        <v>0.83</v>
      </c>
    </row>
    <row r="7272" spans="1:3" x14ac:dyDescent="0.25">
      <c r="A7272">
        <v>57003271</v>
      </c>
      <c r="B7272" t="s">
        <v>5397</v>
      </c>
      <c r="C7272">
        <v>7.92</v>
      </c>
    </row>
    <row r="7273" spans="1:3" x14ac:dyDescent="0.25">
      <c r="A7273">
        <v>57003281</v>
      </c>
      <c r="B7273" t="s">
        <v>8576</v>
      </c>
      <c r="C7273">
        <v>4.08</v>
      </c>
    </row>
    <row r="7274" spans="1:3" x14ac:dyDescent="0.25">
      <c r="A7274">
        <v>57003283</v>
      </c>
      <c r="B7274" t="s">
        <v>8577</v>
      </c>
      <c r="C7274">
        <v>15.75</v>
      </c>
    </row>
    <row r="7275" spans="1:3" x14ac:dyDescent="0.25">
      <c r="A7275">
        <v>57003284</v>
      </c>
      <c r="B7275" t="s">
        <v>8578</v>
      </c>
      <c r="C7275">
        <v>4.08</v>
      </c>
    </row>
    <row r="7276" spans="1:3" x14ac:dyDescent="0.25">
      <c r="A7276">
        <v>57003286</v>
      </c>
      <c r="B7276" t="s">
        <v>8579</v>
      </c>
      <c r="C7276">
        <v>11.58</v>
      </c>
    </row>
    <row r="7277" spans="1:3" x14ac:dyDescent="0.25">
      <c r="A7277">
        <v>57003287</v>
      </c>
      <c r="B7277" t="s">
        <v>5398</v>
      </c>
      <c r="C7277">
        <v>17.420000000000002</v>
      </c>
    </row>
    <row r="7278" spans="1:3" x14ac:dyDescent="0.25">
      <c r="A7278">
        <v>57003288</v>
      </c>
      <c r="B7278" t="s">
        <v>8580</v>
      </c>
      <c r="C7278">
        <v>4.92</v>
      </c>
    </row>
    <row r="7279" spans="1:3" x14ac:dyDescent="0.25">
      <c r="A7279">
        <v>57003289</v>
      </c>
      <c r="B7279" t="s">
        <v>5399</v>
      </c>
      <c r="C7279">
        <v>4.75</v>
      </c>
    </row>
    <row r="7280" spans="1:3" x14ac:dyDescent="0.25">
      <c r="A7280">
        <v>57003290</v>
      </c>
      <c r="B7280" t="s">
        <v>8581</v>
      </c>
      <c r="C7280">
        <v>14.08</v>
      </c>
    </row>
    <row r="7281" spans="1:3" x14ac:dyDescent="0.25">
      <c r="A7281">
        <v>57003295</v>
      </c>
      <c r="B7281" t="s">
        <v>5400</v>
      </c>
      <c r="C7281">
        <v>3.58</v>
      </c>
    </row>
    <row r="7282" spans="1:3" x14ac:dyDescent="0.25">
      <c r="A7282">
        <v>57003298</v>
      </c>
      <c r="B7282" t="s">
        <v>8582</v>
      </c>
      <c r="C7282">
        <v>5.75</v>
      </c>
    </row>
    <row r="7283" spans="1:3" x14ac:dyDescent="0.25">
      <c r="A7283">
        <v>57003299</v>
      </c>
      <c r="B7283" t="s">
        <v>8583</v>
      </c>
      <c r="C7283">
        <v>6.58</v>
      </c>
    </row>
    <row r="7284" spans="1:3" x14ac:dyDescent="0.25">
      <c r="A7284">
        <v>57003300</v>
      </c>
      <c r="B7284" t="s">
        <v>5401</v>
      </c>
      <c r="C7284">
        <v>14.08</v>
      </c>
    </row>
    <row r="7285" spans="1:3" x14ac:dyDescent="0.25">
      <c r="A7285">
        <v>57003301</v>
      </c>
      <c r="B7285" t="s">
        <v>8584</v>
      </c>
      <c r="C7285">
        <v>6.58</v>
      </c>
    </row>
    <row r="7286" spans="1:3" x14ac:dyDescent="0.25">
      <c r="A7286">
        <v>57003302</v>
      </c>
      <c r="B7286" t="s">
        <v>8585</v>
      </c>
      <c r="C7286">
        <v>24.92</v>
      </c>
    </row>
    <row r="7287" spans="1:3" x14ac:dyDescent="0.25">
      <c r="A7287">
        <v>57003303</v>
      </c>
      <c r="B7287" t="s">
        <v>8586</v>
      </c>
      <c r="C7287">
        <v>5.75</v>
      </c>
    </row>
    <row r="7288" spans="1:3" x14ac:dyDescent="0.25">
      <c r="A7288">
        <v>57003304</v>
      </c>
      <c r="B7288" t="s">
        <v>5402</v>
      </c>
      <c r="C7288">
        <v>14.58</v>
      </c>
    </row>
    <row r="7289" spans="1:3" x14ac:dyDescent="0.25">
      <c r="A7289">
        <v>57003328</v>
      </c>
      <c r="B7289" t="s">
        <v>8587</v>
      </c>
      <c r="C7289">
        <v>5.75</v>
      </c>
    </row>
    <row r="7290" spans="1:3" x14ac:dyDescent="0.25">
      <c r="A7290">
        <v>57003401</v>
      </c>
      <c r="B7290" t="s">
        <v>5403</v>
      </c>
      <c r="C7290">
        <v>14.22</v>
      </c>
    </row>
    <row r="7291" spans="1:3" x14ac:dyDescent="0.25">
      <c r="A7291">
        <v>57003470</v>
      </c>
      <c r="B7291" t="s">
        <v>5404</v>
      </c>
      <c r="C7291">
        <v>4.08</v>
      </c>
    </row>
    <row r="7292" spans="1:3" x14ac:dyDescent="0.25">
      <c r="A7292">
        <v>57003487</v>
      </c>
      <c r="B7292" t="s">
        <v>5405</v>
      </c>
      <c r="C7292">
        <v>32.5</v>
      </c>
    </row>
    <row r="7293" spans="1:3" x14ac:dyDescent="0.25">
      <c r="A7293">
        <v>57004332</v>
      </c>
      <c r="B7293" t="s">
        <v>5406</v>
      </c>
      <c r="C7293">
        <v>25</v>
      </c>
    </row>
    <row r="7294" spans="1:3" x14ac:dyDescent="0.25">
      <c r="A7294">
        <v>57004755</v>
      </c>
      <c r="B7294" t="s">
        <v>5407</v>
      </c>
      <c r="C7294">
        <v>8.5399999999999991</v>
      </c>
    </row>
    <row r="7295" spans="1:3" x14ac:dyDescent="0.25">
      <c r="A7295">
        <v>57004756</v>
      </c>
      <c r="B7295" t="s">
        <v>5408</v>
      </c>
      <c r="C7295">
        <v>7.42</v>
      </c>
    </row>
    <row r="7296" spans="1:3" x14ac:dyDescent="0.25">
      <c r="A7296">
        <v>57006601</v>
      </c>
      <c r="B7296" t="s">
        <v>5409</v>
      </c>
      <c r="C7296">
        <v>25.7</v>
      </c>
    </row>
    <row r="7297" spans="1:3" x14ac:dyDescent="0.25">
      <c r="A7297">
        <v>57006602</v>
      </c>
      <c r="B7297" t="s">
        <v>5410</v>
      </c>
      <c r="C7297">
        <v>24.92</v>
      </c>
    </row>
    <row r="7298" spans="1:3" x14ac:dyDescent="0.25">
      <c r="A7298">
        <v>57006603</v>
      </c>
      <c r="B7298" t="s">
        <v>5411</v>
      </c>
      <c r="C7298">
        <v>25.7</v>
      </c>
    </row>
    <row r="7299" spans="1:3" x14ac:dyDescent="0.25">
      <c r="A7299">
        <v>57006604</v>
      </c>
      <c r="B7299" t="s">
        <v>5412</v>
      </c>
      <c r="C7299">
        <v>24.92</v>
      </c>
    </row>
    <row r="7300" spans="1:3" x14ac:dyDescent="0.25">
      <c r="A7300">
        <v>57009845</v>
      </c>
      <c r="B7300" t="s">
        <v>5413</v>
      </c>
      <c r="C7300">
        <v>16.579999999999998</v>
      </c>
    </row>
    <row r="7301" spans="1:3" x14ac:dyDescent="0.25">
      <c r="A7301">
        <v>58009001</v>
      </c>
      <c r="B7301" t="s">
        <v>5414</v>
      </c>
      <c r="C7301">
        <v>82.5</v>
      </c>
    </row>
    <row r="7302" spans="1:3" x14ac:dyDescent="0.25">
      <c r="A7302">
        <v>58009002</v>
      </c>
      <c r="B7302" t="s">
        <v>5415</v>
      </c>
      <c r="C7302">
        <v>36.67</v>
      </c>
    </row>
    <row r="7303" spans="1:3" x14ac:dyDescent="0.25">
      <c r="A7303">
        <v>58009003</v>
      </c>
      <c r="B7303" t="s">
        <v>5416</v>
      </c>
      <c r="C7303">
        <v>29.08</v>
      </c>
    </row>
    <row r="7304" spans="1:3" x14ac:dyDescent="0.25">
      <c r="A7304">
        <v>58009004</v>
      </c>
      <c r="B7304" t="s">
        <v>5417</v>
      </c>
      <c r="C7304">
        <v>26</v>
      </c>
    </row>
    <row r="7305" spans="1:3" x14ac:dyDescent="0.25">
      <c r="A7305">
        <v>58009011</v>
      </c>
      <c r="B7305" t="s">
        <v>5418</v>
      </c>
      <c r="C7305">
        <v>11.67</v>
      </c>
    </row>
    <row r="7306" spans="1:3" x14ac:dyDescent="0.25">
      <c r="A7306">
        <v>58009012</v>
      </c>
      <c r="B7306" t="s">
        <v>5419</v>
      </c>
      <c r="C7306">
        <v>14.57</v>
      </c>
    </row>
    <row r="7307" spans="1:3" x14ac:dyDescent="0.25">
      <c r="A7307">
        <v>58009013</v>
      </c>
      <c r="B7307" t="s">
        <v>5420</v>
      </c>
      <c r="C7307">
        <v>16.579999999999998</v>
      </c>
    </row>
    <row r="7308" spans="1:3" x14ac:dyDescent="0.25">
      <c r="A7308">
        <v>58009015</v>
      </c>
      <c r="B7308" t="s">
        <v>5421</v>
      </c>
      <c r="C7308">
        <v>7.68</v>
      </c>
    </row>
    <row r="7309" spans="1:3" x14ac:dyDescent="0.25">
      <c r="A7309">
        <v>58009018</v>
      </c>
      <c r="B7309" t="s">
        <v>5422</v>
      </c>
      <c r="C7309">
        <v>8.25</v>
      </c>
    </row>
    <row r="7310" spans="1:3" x14ac:dyDescent="0.25">
      <c r="A7310">
        <v>58009019</v>
      </c>
      <c r="B7310" t="s">
        <v>5423</v>
      </c>
      <c r="C7310">
        <v>29.6</v>
      </c>
    </row>
    <row r="7311" spans="1:3" x14ac:dyDescent="0.25">
      <c r="A7311">
        <v>58009020</v>
      </c>
      <c r="B7311" t="s">
        <v>5424</v>
      </c>
      <c r="C7311">
        <v>14.85</v>
      </c>
    </row>
    <row r="7312" spans="1:3" x14ac:dyDescent="0.25">
      <c r="A7312">
        <v>61301328</v>
      </c>
      <c r="B7312" t="s">
        <v>5425</v>
      </c>
      <c r="C7312">
        <v>1480.12</v>
      </c>
    </row>
    <row r="7313" spans="1:3" x14ac:dyDescent="0.25">
      <c r="A7313">
        <v>61301329</v>
      </c>
      <c r="B7313" t="s">
        <v>5426</v>
      </c>
      <c r="C7313">
        <v>1061</v>
      </c>
    </row>
    <row r="7314" spans="1:3" x14ac:dyDescent="0.25">
      <c r="A7314">
        <v>61301330</v>
      </c>
      <c r="B7314" t="s">
        <v>5427</v>
      </c>
      <c r="C7314">
        <v>1218</v>
      </c>
    </row>
    <row r="7315" spans="1:3" x14ac:dyDescent="0.25">
      <c r="A7315">
        <v>61301331</v>
      </c>
      <c r="B7315" t="s">
        <v>5428</v>
      </c>
      <c r="C7315">
        <v>1480.12</v>
      </c>
    </row>
    <row r="7316" spans="1:3" x14ac:dyDescent="0.25">
      <c r="A7316">
        <v>61301332</v>
      </c>
      <c r="B7316" t="s">
        <v>5429</v>
      </c>
      <c r="C7316">
        <v>1480.12</v>
      </c>
    </row>
    <row r="7317" spans="1:3" x14ac:dyDescent="0.25">
      <c r="A7317">
        <v>61301333</v>
      </c>
      <c r="B7317" t="s">
        <v>5430</v>
      </c>
      <c r="C7317">
        <v>1611.33</v>
      </c>
    </row>
    <row r="7318" spans="1:3" x14ac:dyDescent="0.25">
      <c r="A7318">
        <v>61301334</v>
      </c>
      <c r="B7318" t="s">
        <v>5431</v>
      </c>
      <c r="C7318">
        <v>1611.33</v>
      </c>
    </row>
    <row r="7319" spans="1:3" x14ac:dyDescent="0.25">
      <c r="A7319">
        <v>61301335</v>
      </c>
      <c r="B7319" t="s">
        <v>5432</v>
      </c>
      <c r="C7319">
        <v>1660</v>
      </c>
    </row>
    <row r="7320" spans="1:3" x14ac:dyDescent="0.25">
      <c r="A7320">
        <v>61301336</v>
      </c>
      <c r="B7320" t="s">
        <v>7034</v>
      </c>
      <c r="C7320">
        <v>2082.5</v>
      </c>
    </row>
    <row r="7321" spans="1:3" x14ac:dyDescent="0.25">
      <c r="A7321">
        <v>61301337</v>
      </c>
      <c r="B7321" t="s">
        <v>7035</v>
      </c>
      <c r="C7321">
        <v>1890.83</v>
      </c>
    </row>
    <row r="7322" spans="1:3" x14ac:dyDescent="0.25">
      <c r="A7322">
        <v>61302050</v>
      </c>
      <c r="B7322" t="s">
        <v>5433</v>
      </c>
      <c r="C7322">
        <v>61.6</v>
      </c>
    </row>
    <row r="7323" spans="1:3" x14ac:dyDescent="0.25">
      <c r="A7323">
        <v>61302051</v>
      </c>
      <c r="B7323" t="s">
        <v>5434</v>
      </c>
      <c r="C7323">
        <v>61</v>
      </c>
    </row>
    <row r="7324" spans="1:3" x14ac:dyDescent="0.25">
      <c r="A7324">
        <v>61302052</v>
      </c>
      <c r="B7324" t="s">
        <v>5435</v>
      </c>
      <c r="C7324">
        <v>26</v>
      </c>
    </row>
    <row r="7325" spans="1:3" x14ac:dyDescent="0.25">
      <c r="A7325">
        <v>61302053</v>
      </c>
      <c r="B7325" t="s">
        <v>5436</v>
      </c>
      <c r="C7325">
        <v>38.799999999999997</v>
      </c>
    </row>
    <row r="7326" spans="1:3" x14ac:dyDescent="0.25">
      <c r="A7326">
        <v>61302229</v>
      </c>
      <c r="B7326" t="s">
        <v>5437</v>
      </c>
      <c r="C7326">
        <v>12.5</v>
      </c>
    </row>
    <row r="7327" spans="1:3" x14ac:dyDescent="0.25">
      <c r="A7327">
        <v>61302329</v>
      </c>
      <c r="B7327" t="s">
        <v>5438</v>
      </c>
      <c r="C7327">
        <v>905.27</v>
      </c>
    </row>
    <row r="7328" spans="1:3" x14ac:dyDescent="0.25">
      <c r="A7328">
        <v>61302330</v>
      </c>
      <c r="B7328" t="s">
        <v>5439</v>
      </c>
      <c r="C7328">
        <v>1063.73</v>
      </c>
    </row>
    <row r="7329" spans="1:3" x14ac:dyDescent="0.25">
      <c r="A7329">
        <v>61302331</v>
      </c>
      <c r="B7329" t="s">
        <v>5440</v>
      </c>
      <c r="C7329">
        <v>945.29</v>
      </c>
    </row>
    <row r="7330" spans="1:3" x14ac:dyDescent="0.25">
      <c r="A7330">
        <v>61302465</v>
      </c>
      <c r="B7330" t="s">
        <v>5441</v>
      </c>
      <c r="C7330">
        <v>29.9</v>
      </c>
    </row>
    <row r="7331" spans="1:3" x14ac:dyDescent="0.25">
      <c r="A7331">
        <v>61303329</v>
      </c>
      <c r="B7331" t="s">
        <v>5442</v>
      </c>
      <c r="C7331">
        <v>785.69</v>
      </c>
    </row>
    <row r="7332" spans="1:3" x14ac:dyDescent="0.25">
      <c r="A7332">
        <v>61303330</v>
      </c>
      <c r="B7332" t="s">
        <v>5443</v>
      </c>
      <c r="C7332">
        <v>1419.07</v>
      </c>
    </row>
    <row r="7333" spans="1:3" x14ac:dyDescent="0.25">
      <c r="A7333">
        <v>61305329</v>
      </c>
      <c r="B7333" t="s">
        <v>5444</v>
      </c>
      <c r="C7333">
        <v>1264.03</v>
      </c>
    </row>
    <row r="7334" spans="1:3" x14ac:dyDescent="0.25">
      <c r="A7334">
        <v>61306130</v>
      </c>
      <c r="B7334" t="s">
        <v>5445</v>
      </c>
      <c r="C7334">
        <v>0</v>
      </c>
    </row>
    <row r="7335" spans="1:3" x14ac:dyDescent="0.25">
      <c r="A7335">
        <v>61308100</v>
      </c>
      <c r="B7335" t="s">
        <v>5446</v>
      </c>
      <c r="C7335">
        <v>0</v>
      </c>
    </row>
    <row r="7336" spans="1:3" x14ac:dyDescent="0.25">
      <c r="A7336">
        <v>61308150</v>
      </c>
      <c r="B7336" t="s">
        <v>5447</v>
      </c>
      <c r="C7336">
        <v>0</v>
      </c>
    </row>
    <row r="7337" spans="1:3" x14ac:dyDescent="0.25">
      <c r="A7337">
        <v>61308165</v>
      </c>
      <c r="B7337" t="s">
        <v>5448</v>
      </c>
      <c r="C7337">
        <v>0</v>
      </c>
    </row>
    <row r="7338" spans="1:3" x14ac:dyDescent="0.25">
      <c r="A7338">
        <v>61308169</v>
      </c>
      <c r="B7338" t="s">
        <v>5449</v>
      </c>
      <c r="C7338">
        <v>0</v>
      </c>
    </row>
    <row r="7339" spans="1:3" x14ac:dyDescent="0.25">
      <c r="A7339">
        <v>61308185</v>
      </c>
      <c r="B7339" t="s">
        <v>5450</v>
      </c>
      <c r="C7339">
        <v>0</v>
      </c>
    </row>
    <row r="7340" spans="1:3" x14ac:dyDescent="0.25">
      <c r="A7340">
        <v>61308200</v>
      </c>
      <c r="B7340" t="s">
        <v>5451</v>
      </c>
      <c r="C7340">
        <v>0</v>
      </c>
    </row>
    <row r="7341" spans="1:3" x14ac:dyDescent="0.25">
      <c r="A7341">
        <v>61308250</v>
      </c>
      <c r="B7341" t="s">
        <v>5452</v>
      </c>
      <c r="C7341">
        <v>0</v>
      </c>
    </row>
    <row r="7342" spans="1:3" x14ac:dyDescent="0.25">
      <c r="A7342">
        <v>61402075</v>
      </c>
      <c r="B7342" t="s">
        <v>5453</v>
      </c>
      <c r="C7342">
        <v>123</v>
      </c>
    </row>
    <row r="7343" spans="1:3" x14ac:dyDescent="0.25">
      <c r="A7343">
        <v>61402100</v>
      </c>
      <c r="B7343" t="s">
        <v>5454</v>
      </c>
      <c r="C7343">
        <v>132.5</v>
      </c>
    </row>
    <row r="7344" spans="1:3" x14ac:dyDescent="0.25">
      <c r="A7344">
        <v>61402125</v>
      </c>
      <c r="B7344" t="s">
        <v>5455</v>
      </c>
      <c r="C7344">
        <v>132.5</v>
      </c>
    </row>
    <row r="7345" spans="1:3" x14ac:dyDescent="0.25">
      <c r="A7345">
        <v>61402150</v>
      </c>
      <c r="B7345" t="s">
        <v>5456</v>
      </c>
      <c r="C7345">
        <v>132.5</v>
      </c>
    </row>
    <row r="7346" spans="1:3" x14ac:dyDescent="0.25">
      <c r="A7346">
        <v>61405020</v>
      </c>
      <c r="B7346" t="s">
        <v>5457</v>
      </c>
      <c r="C7346">
        <v>0</v>
      </c>
    </row>
    <row r="7347" spans="1:3" x14ac:dyDescent="0.25">
      <c r="A7347">
        <v>61405021</v>
      </c>
      <c r="B7347" t="s">
        <v>5458</v>
      </c>
      <c r="C7347">
        <v>0</v>
      </c>
    </row>
    <row r="7348" spans="1:3" x14ac:dyDescent="0.25">
      <c r="A7348">
        <v>61405022</v>
      </c>
      <c r="B7348" t="s">
        <v>5459</v>
      </c>
      <c r="C7348">
        <v>0</v>
      </c>
    </row>
    <row r="7349" spans="1:3" x14ac:dyDescent="0.25">
      <c r="A7349">
        <v>61405023</v>
      </c>
      <c r="B7349" t="s">
        <v>5460</v>
      </c>
      <c r="C7349">
        <v>0</v>
      </c>
    </row>
    <row r="7350" spans="1:3" x14ac:dyDescent="0.25">
      <c r="A7350">
        <v>61405024</v>
      </c>
      <c r="B7350" t="s">
        <v>5461</v>
      </c>
      <c r="C7350">
        <v>0</v>
      </c>
    </row>
    <row r="7351" spans="1:3" x14ac:dyDescent="0.25">
      <c r="A7351">
        <v>61405026</v>
      </c>
      <c r="B7351" t="s">
        <v>5462</v>
      </c>
      <c r="C7351">
        <v>0</v>
      </c>
    </row>
    <row r="7352" spans="1:3" x14ac:dyDescent="0.25">
      <c r="A7352">
        <v>61405027</v>
      </c>
      <c r="B7352" t="s">
        <v>5463</v>
      </c>
      <c r="C7352">
        <v>0</v>
      </c>
    </row>
    <row r="7353" spans="1:3" x14ac:dyDescent="0.25">
      <c r="A7353">
        <v>61405030</v>
      </c>
      <c r="B7353" t="s">
        <v>5464</v>
      </c>
      <c r="C7353">
        <v>0</v>
      </c>
    </row>
    <row r="7354" spans="1:3" x14ac:dyDescent="0.25">
      <c r="A7354">
        <v>61405075</v>
      </c>
      <c r="B7354" t="s">
        <v>6392</v>
      </c>
      <c r="C7354">
        <v>39.08</v>
      </c>
    </row>
    <row r="7355" spans="1:3" x14ac:dyDescent="0.25">
      <c r="A7355">
        <v>61405100</v>
      </c>
      <c r="B7355" t="s">
        <v>6393</v>
      </c>
      <c r="C7355">
        <v>39.08</v>
      </c>
    </row>
    <row r="7356" spans="1:3" x14ac:dyDescent="0.25">
      <c r="A7356">
        <v>61405125</v>
      </c>
      <c r="B7356" t="s">
        <v>6394</v>
      </c>
      <c r="C7356">
        <v>39.08</v>
      </c>
    </row>
    <row r="7357" spans="1:3" x14ac:dyDescent="0.25">
      <c r="A7357">
        <v>61405150</v>
      </c>
      <c r="B7357" t="s">
        <v>6395</v>
      </c>
      <c r="C7357">
        <v>39.08</v>
      </c>
    </row>
    <row r="7358" spans="1:3" x14ac:dyDescent="0.25">
      <c r="A7358">
        <v>61405175</v>
      </c>
      <c r="B7358" t="s">
        <v>6396</v>
      </c>
      <c r="C7358">
        <v>39.08</v>
      </c>
    </row>
    <row r="7359" spans="1:3" x14ac:dyDescent="0.25">
      <c r="A7359">
        <v>61405200</v>
      </c>
      <c r="B7359" t="s">
        <v>6397</v>
      </c>
      <c r="C7359">
        <v>39.08</v>
      </c>
    </row>
    <row r="7360" spans="1:3" x14ac:dyDescent="0.25">
      <c r="A7360">
        <v>61405250</v>
      </c>
      <c r="B7360" t="s">
        <v>6398</v>
      </c>
      <c r="C7360">
        <v>39.08</v>
      </c>
    </row>
    <row r="7361" spans="1:3" x14ac:dyDescent="0.25">
      <c r="A7361">
        <v>61405300</v>
      </c>
      <c r="B7361" t="s">
        <v>6399</v>
      </c>
      <c r="C7361">
        <v>39.08</v>
      </c>
    </row>
    <row r="7362" spans="1:3" x14ac:dyDescent="0.25">
      <c r="A7362">
        <v>61405600</v>
      </c>
      <c r="B7362" t="s">
        <v>5465</v>
      </c>
      <c r="C7362">
        <v>24.92</v>
      </c>
    </row>
    <row r="7363" spans="1:3" x14ac:dyDescent="0.25">
      <c r="A7363">
        <v>61405610</v>
      </c>
      <c r="B7363" t="s">
        <v>5466</v>
      </c>
      <c r="C7363">
        <v>70.75</v>
      </c>
    </row>
    <row r="7364" spans="1:3" x14ac:dyDescent="0.25">
      <c r="A7364">
        <v>61405645</v>
      </c>
      <c r="B7364" t="s">
        <v>5467</v>
      </c>
      <c r="C7364">
        <v>32.5</v>
      </c>
    </row>
    <row r="7365" spans="1:3" x14ac:dyDescent="0.25">
      <c r="A7365">
        <v>61405790</v>
      </c>
      <c r="B7365" t="s">
        <v>5468</v>
      </c>
      <c r="C7365">
        <v>38.25</v>
      </c>
    </row>
    <row r="7366" spans="1:3" x14ac:dyDescent="0.25">
      <c r="A7366">
        <v>61405860</v>
      </c>
      <c r="B7366" t="s">
        <v>5469</v>
      </c>
      <c r="C7366">
        <v>42.94</v>
      </c>
    </row>
    <row r="7367" spans="1:3" x14ac:dyDescent="0.25">
      <c r="A7367">
        <v>61407201</v>
      </c>
      <c r="B7367" t="s">
        <v>5470</v>
      </c>
      <c r="C7367">
        <v>54.08</v>
      </c>
    </row>
    <row r="7368" spans="1:3" x14ac:dyDescent="0.25">
      <c r="A7368">
        <v>61407202</v>
      </c>
      <c r="B7368" t="s">
        <v>5471</v>
      </c>
      <c r="C7368">
        <v>49.92</v>
      </c>
    </row>
    <row r="7369" spans="1:3" x14ac:dyDescent="0.25">
      <c r="A7369">
        <v>61407203</v>
      </c>
      <c r="B7369" t="s">
        <v>5472</v>
      </c>
      <c r="C7369">
        <v>82.5</v>
      </c>
    </row>
    <row r="7370" spans="1:3" x14ac:dyDescent="0.25">
      <c r="A7370">
        <v>61407308</v>
      </c>
      <c r="B7370" t="s">
        <v>5473</v>
      </c>
      <c r="C7370">
        <v>66.58</v>
      </c>
    </row>
    <row r="7371" spans="1:3" x14ac:dyDescent="0.25">
      <c r="A7371">
        <v>61407309</v>
      </c>
      <c r="B7371" t="s">
        <v>5474</v>
      </c>
      <c r="C7371">
        <v>58.25</v>
      </c>
    </row>
    <row r="7372" spans="1:3" x14ac:dyDescent="0.25">
      <c r="A7372">
        <v>61407310</v>
      </c>
      <c r="B7372" t="s">
        <v>5475</v>
      </c>
      <c r="C7372">
        <v>82.5</v>
      </c>
    </row>
    <row r="7373" spans="1:3" x14ac:dyDescent="0.25">
      <c r="A7373">
        <v>61408101</v>
      </c>
      <c r="B7373" t="s">
        <v>6371</v>
      </c>
      <c r="C7373">
        <v>338.81</v>
      </c>
    </row>
    <row r="7374" spans="1:3" x14ac:dyDescent="0.25">
      <c r="A7374">
        <v>61408102</v>
      </c>
      <c r="B7374" t="s">
        <v>6372</v>
      </c>
      <c r="C7374">
        <v>364.5</v>
      </c>
    </row>
    <row r="7375" spans="1:3" x14ac:dyDescent="0.25">
      <c r="A7375">
        <v>61408103</v>
      </c>
      <c r="B7375" t="s">
        <v>6373</v>
      </c>
      <c r="C7375">
        <v>391.5</v>
      </c>
    </row>
    <row r="7376" spans="1:3" x14ac:dyDescent="0.25">
      <c r="A7376">
        <v>61408201</v>
      </c>
      <c r="B7376" t="s">
        <v>6374</v>
      </c>
      <c r="C7376">
        <v>406.69</v>
      </c>
    </row>
    <row r="7377" spans="1:3" x14ac:dyDescent="0.25">
      <c r="A7377">
        <v>61408202</v>
      </c>
      <c r="B7377" t="s">
        <v>6375</v>
      </c>
      <c r="C7377">
        <v>432.38</v>
      </c>
    </row>
    <row r="7378" spans="1:3" x14ac:dyDescent="0.25">
      <c r="A7378">
        <v>61408203</v>
      </c>
      <c r="B7378" t="s">
        <v>6376</v>
      </c>
      <c r="C7378">
        <v>459.38</v>
      </c>
    </row>
    <row r="7379" spans="1:3" x14ac:dyDescent="0.25">
      <c r="A7379">
        <v>61408301</v>
      </c>
      <c r="B7379" t="s">
        <v>6377</v>
      </c>
      <c r="C7379">
        <v>358.88</v>
      </c>
    </row>
    <row r="7380" spans="1:3" x14ac:dyDescent="0.25">
      <c r="A7380">
        <v>61408302</v>
      </c>
      <c r="B7380" t="s">
        <v>6378</v>
      </c>
      <c r="C7380">
        <v>382.31</v>
      </c>
    </row>
    <row r="7381" spans="1:3" x14ac:dyDescent="0.25">
      <c r="A7381">
        <v>61408303</v>
      </c>
      <c r="B7381" t="s">
        <v>6379</v>
      </c>
      <c r="C7381">
        <v>478.13</v>
      </c>
    </row>
    <row r="7382" spans="1:3" x14ac:dyDescent="0.25">
      <c r="A7382">
        <v>61409999</v>
      </c>
      <c r="B7382" t="s">
        <v>6504</v>
      </c>
      <c r="C7382">
        <v>0</v>
      </c>
    </row>
    <row r="7383" spans="1:3" x14ac:dyDescent="0.25">
      <c r="A7383">
        <v>61413295</v>
      </c>
      <c r="B7383" t="s">
        <v>5476</v>
      </c>
      <c r="C7383">
        <v>782.5</v>
      </c>
    </row>
    <row r="7384" spans="1:3" x14ac:dyDescent="0.25">
      <c r="A7384">
        <v>61413300</v>
      </c>
      <c r="B7384" t="s">
        <v>5477</v>
      </c>
      <c r="C7384">
        <v>857.5</v>
      </c>
    </row>
    <row r="7385" spans="1:3" x14ac:dyDescent="0.25">
      <c r="A7385">
        <v>61413310</v>
      </c>
      <c r="B7385" t="s">
        <v>5478</v>
      </c>
      <c r="C7385">
        <v>982.5</v>
      </c>
    </row>
    <row r="7386" spans="1:3" x14ac:dyDescent="0.25">
      <c r="A7386">
        <v>61413315</v>
      </c>
      <c r="B7386" t="s">
        <v>5479</v>
      </c>
      <c r="C7386">
        <v>999.17</v>
      </c>
    </row>
    <row r="7387" spans="1:3" x14ac:dyDescent="0.25">
      <c r="A7387">
        <v>61413320</v>
      </c>
      <c r="B7387" t="s">
        <v>5480</v>
      </c>
      <c r="C7387">
        <v>1074.17</v>
      </c>
    </row>
    <row r="7388" spans="1:3" x14ac:dyDescent="0.25">
      <c r="A7388">
        <v>61413325</v>
      </c>
      <c r="B7388" t="s">
        <v>5481</v>
      </c>
      <c r="C7388">
        <v>1157.5</v>
      </c>
    </row>
    <row r="7389" spans="1:3" x14ac:dyDescent="0.25">
      <c r="A7389">
        <v>61413330</v>
      </c>
      <c r="B7389" t="s">
        <v>5482</v>
      </c>
      <c r="C7389">
        <v>1249.17</v>
      </c>
    </row>
    <row r="7390" spans="1:3" x14ac:dyDescent="0.25">
      <c r="A7390">
        <v>61413335</v>
      </c>
      <c r="B7390" t="s">
        <v>5483</v>
      </c>
      <c r="C7390">
        <v>1324.17</v>
      </c>
    </row>
    <row r="7391" spans="1:3" x14ac:dyDescent="0.25">
      <c r="A7391">
        <v>61414000</v>
      </c>
      <c r="B7391" t="s">
        <v>5484</v>
      </c>
      <c r="C7391">
        <v>832.5</v>
      </c>
    </row>
    <row r="7392" spans="1:3" x14ac:dyDescent="0.25">
      <c r="A7392">
        <v>61414001</v>
      </c>
      <c r="B7392" t="s">
        <v>5485</v>
      </c>
      <c r="C7392">
        <v>940.83</v>
      </c>
    </row>
    <row r="7393" spans="1:3" x14ac:dyDescent="0.25">
      <c r="A7393">
        <v>61414003</v>
      </c>
      <c r="B7393" t="s">
        <v>5486</v>
      </c>
      <c r="C7393">
        <v>982.5</v>
      </c>
    </row>
    <row r="7394" spans="1:3" x14ac:dyDescent="0.25">
      <c r="A7394">
        <v>61414004</v>
      </c>
      <c r="B7394" t="s">
        <v>5487</v>
      </c>
      <c r="C7394">
        <v>1124.17</v>
      </c>
    </row>
    <row r="7395" spans="1:3" x14ac:dyDescent="0.25">
      <c r="A7395">
        <v>61414005</v>
      </c>
      <c r="B7395" t="s">
        <v>5488</v>
      </c>
      <c r="C7395">
        <v>1190.83</v>
      </c>
    </row>
    <row r="7396" spans="1:3" x14ac:dyDescent="0.25">
      <c r="A7396">
        <v>61414006</v>
      </c>
      <c r="B7396" t="s">
        <v>5489</v>
      </c>
      <c r="C7396">
        <v>1324.17</v>
      </c>
    </row>
    <row r="7397" spans="1:3" x14ac:dyDescent="0.25">
      <c r="A7397">
        <v>61414007</v>
      </c>
      <c r="B7397" t="s">
        <v>5490</v>
      </c>
      <c r="C7397">
        <v>1390.83</v>
      </c>
    </row>
    <row r="7398" spans="1:3" x14ac:dyDescent="0.25">
      <c r="A7398">
        <v>61415000</v>
      </c>
      <c r="B7398" t="s">
        <v>5491</v>
      </c>
      <c r="C7398">
        <v>1232.5</v>
      </c>
    </row>
    <row r="7399" spans="1:3" x14ac:dyDescent="0.25">
      <c r="A7399">
        <v>61415001</v>
      </c>
      <c r="B7399" t="s">
        <v>5492</v>
      </c>
      <c r="C7399">
        <v>1274.17</v>
      </c>
    </row>
    <row r="7400" spans="1:3" x14ac:dyDescent="0.25">
      <c r="A7400">
        <v>61415002</v>
      </c>
      <c r="B7400" t="s">
        <v>5493</v>
      </c>
      <c r="C7400">
        <v>1449.17</v>
      </c>
    </row>
    <row r="7401" spans="1:3" x14ac:dyDescent="0.25">
      <c r="A7401">
        <v>61415003</v>
      </c>
      <c r="B7401" t="s">
        <v>5494</v>
      </c>
      <c r="C7401">
        <v>1490.83</v>
      </c>
    </row>
    <row r="7402" spans="1:3" x14ac:dyDescent="0.25">
      <c r="A7402">
        <v>61415004</v>
      </c>
      <c r="B7402" t="s">
        <v>5495</v>
      </c>
      <c r="C7402">
        <v>1582.5</v>
      </c>
    </row>
    <row r="7403" spans="1:3" x14ac:dyDescent="0.25">
      <c r="A7403">
        <v>61415005</v>
      </c>
      <c r="B7403" t="s">
        <v>5496</v>
      </c>
      <c r="C7403">
        <v>1599.17</v>
      </c>
    </row>
    <row r="7404" spans="1:3" x14ac:dyDescent="0.25">
      <c r="A7404">
        <v>61415006</v>
      </c>
      <c r="B7404" t="s">
        <v>5497</v>
      </c>
      <c r="C7404">
        <v>1465.83</v>
      </c>
    </row>
    <row r="7405" spans="1:3" x14ac:dyDescent="0.25">
      <c r="A7405">
        <v>61415007</v>
      </c>
      <c r="B7405" t="s">
        <v>5498</v>
      </c>
      <c r="C7405">
        <v>1782.5</v>
      </c>
    </row>
    <row r="7406" spans="1:3" x14ac:dyDescent="0.25">
      <c r="A7406">
        <v>61416000</v>
      </c>
      <c r="B7406" t="s">
        <v>5499</v>
      </c>
      <c r="C7406">
        <v>949.17</v>
      </c>
    </row>
    <row r="7407" spans="1:3" x14ac:dyDescent="0.25">
      <c r="A7407">
        <v>61416001</v>
      </c>
      <c r="B7407" t="s">
        <v>5500</v>
      </c>
      <c r="C7407">
        <v>1032.5</v>
      </c>
    </row>
    <row r="7408" spans="1:3" x14ac:dyDescent="0.25">
      <c r="A7408">
        <v>61416002</v>
      </c>
      <c r="B7408" t="s">
        <v>5501</v>
      </c>
      <c r="C7408">
        <v>1232.5</v>
      </c>
    </row>
    <row r="7409" spans="1:3" x14ac:dyDescent="0.25">
      <c r="A7409">
        <v>61416003</v>
      </c>
      <c r="B7409" t="s">
        <v>5502</v>
      </c>
      <c r="C7409">
        <v>1240.83</v>
      </c>
    </row>
    <row r="7410" spans="1:3" x14ac:dyDescent="0.25">
      <c r="A7410">
        <v>61416004</v>
      </c>
      <c r="B7410" t="s">
        <v>5503</v>
      </c>
      <c r="C7410">
        <v>1265.83</v>
      </c>
    </row>
    <row r="7411" spans="1:3" x14ac:dyDescent="0.25">
      <c r="A7411">
        <v>61416005</v>
      </c>
      <c r="B7411" t="s">
        <v>5504</v>
      </c>
      <c r="C7411">
        <v>1332.5</v>
      </c>
    </row>
    <row r="7412" spans="1:3" x14ac:dyDescent="0.25">
      <c r="A7412">
        <v>61416006</v>
      </c>
      <c r="B7412" t="s">
        <v>5505</v>
      </c>
      <c r="C7412">
        <v>1524.17</v>
      </c>
    </row>
    <row r="7413" spans="1:3" x14ac:dyDescent="0.25">
      <c r="A7413">
        <v>61416007</v>
      </c>
      <c r="B7413" t="s">
        <v>5506</v>
      </c>
      <c r="C7413">
        <v>1774.17</v>
      </c>
    </row>
    <row r="7414" spans="1:3" x14ac:dyDescent="0.25">
      <c r="A7414">
        <v>61502000</v>
      </c>
      <c r="B7414" t="s">
        <v>5507</v>
      </c>
      <c r="C7414">
        <v>0</v>
      </c>
    </row>
    <row r="7415" spans="1:3" x14ac:dyDescent="0.25">
      <c r="A7415">
        <v>61502001</v>
      </c>
      <c r="B7415" t="s">
        <v>5508</v>
      </c>
      <c r="C7415">
        <v>0</v>
      </c>
    </row>
    <row r="7416" spans="1:3" x14ac:dyDescent="0.25">
      <c r="A7416">
        <v>61502002</v>
      </c>
      <c r="B7416" t="s">
        <v>5509</v>
      </c>
      <c r="C7416">
        <v>0</v>
      </c>
    </row>
    <row r="7417" spans="1:3" x14ac:dyDescent="0.25">
      <c r="A7417">
        <v>61502003</v>
      </c>
      <c r="B7417" t="s">
        <v>5510</v>
      </c>
      <c r="C7417">
        <v>0</v>
      </c>
    </row>
    <row r="7418" spans="1:3" x14ac:dyDescent="0.25">
      <c r="A7418">
        <v>61502004</v>
      </c>
      <c r="B7418" t="s">
        <v>5511</v>
      </c>
      <c r="C7418">
        <v>0</v>
      </c>
    </row>
    <row r="7419" spans="1:3" x14ac:dyDescent="0.25">
      <c r="A7419">
        <v>61502010</v>
      </c>
      <c r="B7419" t="s">
        <v>5512</v>
      </c>
      <c r="C7419">
        <v>0</v>
      </c>
    </row>
    <row r="7420" spans="1:3" x14ac:dyDescent="0.25">
      <c r="A7420">
        <v>61502011</v>
      </c>
      <c r="B7420" t="s">
        <v>5513</v>
      </c>
      <c r="C7420">
        <v>0</v>
      </c>
    </row>
    <row r="7421" spans="1:3" x14ac:dyDescent="0.25">
      <c r="A7421">
        <v>61502012</v>
      </c>
      <c r="B7421" t="s">
        <v>5514</v>
      </c>
      <c r="C7421">
        <v>0</v>
      </c>
    </row>
    <row r="7422" spans="1:3" x14ac:dyDescent="0.25">
      <c r="A7422">
        <v>61502013</v>
      </c>
      <c r="B7422" t="s">
        <v>5515</v>
      </c>
      <c r="C7422">
        <v>0</v>
      </c>
    </row>
    <row r="7423" spans="1:3" x14ac:dyDescent="0.25">
      <c r="A7423">
        <v>61502020</v>
      </c>
      <c r="B7423" t="s">
        <v>5516</v>
      </c>
      <c r="C7423">
        <v>0</v>
      </c>
    </row>
    <row r="7424" spans="1:3" x14ac:dyDescent="0.25">
      <c r="A7424">
        <v>61502025</v>
      </c>
      <c r="B7424" t="s">
        <v>5517</v>
      </c>
      <c r="C7424">
        <v>0</v>
      </c>
    </row>
    <row r="7425" spans="1:3" x14ac:dyDescent="0.25">
      <c r="A7425">
        <v>61502030</v>
      </c>
      <c r="B7425" t="s">
        <v>5518</v>
      </c>
      <c r="C7425">
        <v>0</v>
      </c>
    </row>
    <row r="7426" spans="1:3" x14ac:dyDescent="0.25">
      <c r="A7426">
        <v>61502035</v>
      </c>
      <c r="B7426" t="s">
        <v>5519</v>
      </c>
      <c r="C7426">
        <v>0</v>
      </c>
    </row>
    <row r="7427" spans="1:3" x14ac:dyDescent="0.25">
      <c r="A7427">
        <v>61502040</v>
      </c>
      <c r="B7427" t="s">
        <v>6380</v>
      </c>
      <c r="C7427">
        <v>24.92</v>
      </c>
    </row>
    <row r="7428" spans="1:3" x14ac:dyDescent="0.25">
      <c r="A7428">
        <v>61502050</v>
      </c>
      <c r="B7428" t="s">
        <v>6381</v>
      </c>
      <c r="C7428">
        <v>24.92</v>
      </c>
    </row>
    <row r="7429" spans="1:3" x14ac:dyDescent="0.25">
      <c r="A7429">
        <v>61502060</v>
      </c>
      <c r="B7429" t="s">
        <v>6382</v>
      </c>
      <c r="C7429">
        <v>29.08</v>
      </c>
    </row>
    <row r="7430" spans="1:3" x14ac:dyDescent="0.25">
      <c r="A7430">
        <v>61502065</v>
      </c>
      <c r="B7430" t="s">
        <v>6383</v>
      </c>
      <c r="C7430">
        <v>29.08</v>
      </c>
    </row>
    <row r="7431" spans="1:3" x14ac:dyDescent="0.25">
      <c r="A7431">
        <v>61502070</v>
      </c>
      <c r="B7431" t="s">
        <v>6384</v>
      </c>
      <c r="C7431">
        <v>29.08</v>
      </c>
    </row>
    <row r="7432" spans="1:3" x14ac:dyDescent="0.25">
      <c r="A7432">
        <v>61502075</v>
      </c>
      <c r="B7432" t="s">
        <v>6385</v>
      </c>
      <c r="C7432">
        <v>29.08</v>
      </c>
    </row>
    <row r="7433" spans="1:3" x14ac:dyDescent="0.25">
      <c r="A7433">
        <v>61502080</v>
      </c>
      <c r="B7433" t="s">
        <v>6386</v>
      </c>
      <c r="C7433">
        <v>29.08</v>
      </c>
    </row>
    <row r="7434" spans="1:3" x14ac:dyDescent="0.25">
      <c r="A7434">
        <v>61502085</v>
      </c>
      <c r="B7434" t="s">
        <v>6400</v>
      </c>
      <c r="C7434">
        <v>29.08</v>
      </c>
    </row>
    <row r="7435" spans="1:3" x14ac:dyDescent="0.25">
      <c r="A7435">
        <v>61502090</v>
      </c>
      <c r="B7435" t="s">
        <v>6387</v>
      </c>
      <c r="C7435">
        <v>24.92</v>
      </c>
    </row>
    <row r="7436" spans="1:3" x14ac:dyDescent="0.25">
      <c r="A7436">
        <v>61502100</v>
      </c>
      <c r="B7436" t="s">
        <v>6388</v>
      </c>
      <c r="C7436">
        <v>107.5</v>
      </c>
    </row>
    <row r="7437" spans="1:3" x14ac:dyDescent="0.25">
      <c r="A7437">
        <v>61502110</v>
      </c>
      <c r="B7437" t="s">
        <v>6389</v>
      </c>
      <c r="C7437">
        <v>107.5</v>
      </c>
    </row>
    <row r="7438" spans="1:3" x14ac:dyDescent="0.25">
      <c r="A7438">
        <v>61502111</v>
      </c>
      <c r="B7438" t="s">
        <v>6390</v>
      </c>
      <c r="C7438">
        <v>107.5</v>
      </c>
    </row>
    <row r="7439" spans="1:3" x14ac:dyDescent="0.25">
      <c r="A7439">
        <v>61502120</v>
      </c>
      <c r="B7439" t="s">
        <v>5520</v>
      </c>
      <c r="C7439">
        <v>22.25</v>
      </c>
    </row>
    <row r="7440" spans="1:3" x14ac:dyDescent="0.25">
      <c r="A7440">
        <v>61502130</v>
      </c>
      <c r="B7440" t="s">
        <v>5521</v>
      </c>
      <c r="C7440">
        <v>57.5</v>
      </c>
    </row>
    <row r="7441" spans="1:3" x14ac:dyDescent="0.25">
      <c r="A7441">
        <v>61502233</v>
      </c>
      <c r="B7441" t="s">
        <v>5522</v>
      </c>
      <c r="C7441">
        <v>16.579999999999998</v>
      </c>
    </row>
    <row r="7442" spans="1:3" x14ac:dyDescent="0.25">
      <c r="A7442">
        <v>61502234</v>
      </c>
      <c r="B7442" t="s">
        <v>5523</v>
      </c>
      <c r="C7442">
        <v>72.900000000000006</v>
      </c>
    </row>
    <row r="7443" spans="1:3" x14ac:dyDescent="0.25">
      <c r="A7443">
        <v>61503050</v>
      </c>
      <c r="B7443" t="s">
        <v>5524</v>
      </c>
      <c r="C7443">
        <v>29.92</v>
      </c>
    </row>
    <row r="7444" spans="1:3" x14ac:dyDescent="0.25">
      <c r="A7444">
        <v>61503060</v>
      </c>
      <c r="B7444" t="s">
        <v>5525</v>
      </c>
      <c r="C7444">
        <v>37.5</v>
      </c>
    </row>
    <row r="7445" spans="1:3" x14ac:dyDescent="0.25">
      <c r="A7445">
        <v>61503062</v>
      </c>
      <c r="B7445" t="s">
        <v>5526</v>
      </c>
      <c r="C7445">
        <v>37.5</v>
      </c>
    </row>
    <row r="7446" spans="1:3" x14ac:dyDescent="0.25">
      <c r="A7446">
        <v>61503120</v>
      </c>
      <c r="B7446" t="s">
        <v>5527</v>
      </c>
      <c r="C7446">
        <v>20.170000000000002</v>
      </c>
    </row>
    <row r="7447" spans="1:3" x14ac:dyDescent="0.25">
      <c r="A7447">
        <v>61503295</v>
      </c>
      <c r="B7447" t="s">
        <v>5528</v>
      </c>
      <c r="C7447">
        <v>715.83</v>
      </c>
    </row>
    <row r="7448" spans="1:3" x14ac:dyDescent="0.25">
      <c r="A7448">
        <v>61503300</v>
      </c>
      <c r="B7448" t="s">
        <v>5529</v>
      </c>
      <c r="C7448">
        <v>782.5</v>
      </c>
    </row>
    <row r="7449" spans="1:3" x14ac:dyDescent="0.25">
      <c r="A7449">
        <v>61503310</v>
      </c>
      <c r="B7449" t="s">
        <v>5530</v>
      </c>
      <c r="C7449">
        <v>882.5</v>
      </c>
    </row>
    <row r="7450" spans="1:3" x14ac:dyDescent="0.25">
      <c r="A7450">
        <v>61503315</v>
      </c>
      <c r="B7450" t="s">
        <v>5531</v>
      </c>
      <c r="C7450">
        <v>924.17</v>
      </c>
    </row>
    <row r="7451" spans="1:3" x14ac:dyDescent="0.25">
      <c r="A7451">
        <v>61503320</v>
      </c>
      <c r="B7451" t="s">
        <v>5532</v>
      </c>
      <c r="C7451">
        <v>982.5</v>
      </c>
    </row>
    <row r="7452" spans="1:3" x14ac:dyDescent="0.25">
      <c r="A7452">
        <v>61503325</v>
      </c>
      <c r="B7452" t="s">
        <v>5533</v>
      </c>
      <c r="C7452">
        <v>1065.83</v>
      </c>
    </row>
    <row r="7453" spans="1:3" x14ac:dyDescent="0.25">
      <c r="A7453">
        <v>61503330</v>
      </c>
      <c r="B7453" t="s">
        <v>5534</v>
      </c>
      <c r="C7453">
        <v>1124.17</v>
      </c>
    </row>
    <row r="7454" spans="1:3" x14ac:dyDescent="0.25">
      <c r="A7454">
        <v>61503335</v>
      </c>
      <c r="B7454" t="s">
        <v>5535</v>
      </c>
      <c r="C7454">
        <v>1165.83</v>
      </c>
    </row>
    <row r="7455" spans="1:3" x14ac:dyDescent="0.25">
      <c r="A7455">
        <v>61504000</v>
      </c>
      <c r="B7455" t="s">
        <v>5536</v>
      </c>
      <c r="C7455">
        <v>582.5</v>
      </c>
    </row>
    <row r="7456" spans="1:3" x14ac:dyDescent="0.25">
      <c r="A7456">
        <v>61504001</v>
      </c>
      <c r="B7456" t="s">
        <v>5537</v>
      </c>
      <c r="C7456">
        <v>582.5</v>
      </c>
    </row>
    <row r="7457" spans="1:3" x14ac:dyDescent="0.25">
      <c r="A7457">
        <v>61504002</v>
      </c>
      <c r="B7457" t="s">
        <v>5538</v>
      </c>
      <c r="C7457">
        <v>649.16999999999996</v>
      </c>
    </row>
    <row r="7458" spans="1:3" x14ac:dyDescent="0.25">
      <c r="A7458">
        <v>61504003</v>
      </c>
      <c r="B7458" t="s">
        <v>5539</v>
      </c>
      <c r="C7458">
        <v>674.17</v>
      </c>
    </row>
    <row r="7459" spans="1:3" x14ac:dyDescent="0.25">
      <c r="A7459">
        <v>61504004</v>
      </c>
      <c r="B7459" t="s">
        <v>5540</v>
      </c>
      <c r="C7459">
        <v>749.17</v>
      </c>
    </row>
    <row r="7460" spans="1:3" x14ac:dyDescent="0.25">
      <c r="A7460">
        <v>61504005</v>
      </c>
      <c r="B7460" t="s">
        <v>5541</v>
      </c>
      <c r="C7460">
        <v>799.17</v>
      </c>
    </row>
    <row r="7461" spans="1:3" x14ac:dyDescent="0.25">
      <c r="A7461">
        <v>61504006</v>
      </c>
      <c r="B7461" t="s">
        <v>5542</v>
      </c>
      <c r="C7461">
        <v>874.17</v>
      </c>
    </row>
    <row r="7462" spans="1:3" x14ac:dyDescent="0.25">
      <c r="A7462">
        <v>61504007</v>
      </c>
      <c r="B7462" t="s">
        <v>5543</v>
      </c>
      <c r="C7462">
        <v>915.83</v>
      </c>
    </row>
    <row r="7463" spans="1:3" x14ac:dyDescent="0.25">
      <c r="A7463">
        <v>61504120</v>
      </c>
      <c r="B7463" t="s">
        <v>5544</v>
      </c>
      <c r="C7463">
        <v>15.8</v>
      </c>
    </row>
    <row r="7464" spans="1:3" x14ac:dyDescent="0.25">
      <c r="A7464">
        <v>61505000</v>
      </c>
      <c r="B7464" t="s">
        <v>5545</v>
      </c>
      <c r="C7464">
        <v>824.17</v>
      </c>
    </row>
    <row r="7465" spans="1:3" x14ac:dyDescent="0.25">
      <c r="A7465">
        <v>61505001</v>
      </c>
      <c r="B7465" t="s">
        <v>5546</v>
      </c>
      <c r="C7465">
        <v>874.17</v>
      </c>
    </row>
    <row r="7466" spans="1:3" x14ac:dyDescent="0.25">
      <c r="A7466">
        <v>61505002</v>
      </c>
      <c r="B7466" t="s">
        <v>5547</v>
      </c>
      <c r="C7466">
        <v>874.17</v>
      </c>
    </row>
    <row r="7467" spans="1:3" x14ac:dyDescent="0.25">
      <c r="A7467">
        <v>61505003</v>
      </c>
      <c r="B7467" t="s">
        <v>5548</v>
      </c>
      <c r="C7467">
        <v>899.17</v>
      </c>
    </row>
    <row r="7468" spans="1:3" x14ac:dyDescent="0.25">
      <c r="A7468">
        <v>61505004</v>
      </c>
      <c r="B7468" t="s">
        <v>5549</v>
      </c>
      <c r="C7468">
        <v>1024.17</v>
      </c>
    </row>
    <row r="7469" spans="1:3" x14ac:dyDescent="0.25">
      <c r="A7469">
        <v>61505005</v>
      </c>
      <c r="B7469" t="s">
        <v>5550</v>
      </c>
      <c r="C7469">
        <v>1140.83</v>
      </c>
    </row>
    <row r="7470" spans="1:3" x14ac:dyDescent="0.25">
      <c r="A7470">
        <v>61505006</v>
      </c>
      <c r="B7470" t="s">
        <v>5551</v>
      </c>
      <c r="C7470">
        <v>1190.83</v>
      </c>
    </row>
    <row r="7471" spans="1:3" x14ac:dyDescent="0.25">
      <c r="A7471">
        <v>61505007</v>
      </c>
      <c r="B7471" t="s">
        <v>5552</v>
      </c>
      <c r="C7471">
        <v>1190.83</v>
      </c>
    </row>
    <row r="7472" spans="1:3" x14ac:dyDescent="0.25">
      <c r="A7472">
        <v>61505120</v>
      </c>
      <c r="B7472" t="s">
        <v>5553</v>
      </c>
      <c r="C7472">
        <v>22.33</v>
      </c>
    </row>
    <row r="7473" spans="1:3" x14ac:dyDescent="0.25">
      <c r="A7473">
        <v>61506000</v>
      </c>
      <c r="B7473" t="s">
        <v>5554</v>
      </c>
      <c r="C7473">
        <v>674.17</v>
      </c>
    </row>
    <row r="7474" spans="1:3" x14ac:dyDescent="0.25">
      <c r="A7474">
        <v>61506001</v>
      </c>
      <c r="B7474" t="s">
        <v>5555</v>
      </c>
      <c r="C7474">
        <v>740.83</v>
      </c>
    </row>
    <row r="7475" spans="1:3" x14ac:dyDescent="0.25">
      <c r="A7475">
        <v>61506002</v>
      </c>
      <c r="B7475" t="s">
        <v>5556</v>
      </c>
      <c r="C7475">
        <v>807.5</v>
      </c>
    </row>
    <row r="7476" spans="1:3" x14ac:dyDescent="0.25">
      <c r="A7476">
        <v>61506003</v>
      </c>
      <c r="B7476" t="s">
        <v>5557</v>
      </c>
      <c r="C7476">
        <v>824.17</v>
      </c>
    </row>
    <row r="7477" spans="1:3" x14ac:dyDescent="0.25">
      <c r="A7477">
        <v>61506004</v>
      </c>
      <c r="B7477" t="s">
        <v>5558</v>
      </c>
      <c r="C7477">
        <v>890.83</v>
      </c>
    </row>
    <row r="7478" spans="1:3" x14ac:dyDescent="0.25">
      <c r="A7478">
        <v>61506005</v>
      </c>
      <c r="B7478" t="s">
        <v>5559</v>
      </c>
      <c r="C7478">
        <v>957.5</v>
      </c>
    </row>
    <row r="7479" spans="1:3" x14ac:dyDescent="0.25">
      <c r="A7479">
        <v>61506006</v>
      </c>
      <c r="B7479" t="s">
        <v>5560</v>
      </c>
      <c r="C7479">
        <v>1099.17</v>
      </c>
    </row>
    <row r="7480" spans="1:3" x14ac:dyDescent="0.25">
      <c r="A7480">
        <v>61506007</v>
      </c>
      <c r="B7480" t="s">
        <v>5561</v>
      </c>
      <c r="C7480">
        <v>1324.17</v>
      </c>
    </row>
    <row r="7481" spans="1:3" x14ac:dyDescent="0.25">
      <c r="A7481">
        <v>61506501</v>
      </c>
      <c r="B7481" t="s">
        <v>5562</v>
      </c>
      <c r="C7481">
        <v>907.5</v>
      </c>
    </row>
    <row r="7482" spans="1:3" x14ac:dyDescent="0.25">
      <c r="A7482">
        <v>61508101</v>
      </c>
      <c r="B7482" t="s">
        <v>6371</v>
      </c>
      <c r="C7482">
        <v>165.83</v>
      </c>
    </row>
    <row r="7483" spans="1:3" x14ac:dyDescent="0.25">
      <c r="A7483">
        <v>61508102</v>
      </c>
      <c r="B7483" t="s">
        <v>6372</v>
      </c>
      <c r="C7483">
        <v>165.83</v>
      </c>
    </row>
    <row r="7484" spans="1:3" x14ac:dyDescent="0.25">
      <c r="A7484">
        <v>61508103</v>
      </c>
      <c r="B7484" t="s">
        <v>6373</v>
      </c>
      <c r="C7484">
        <v>190.83</v>
      </c>
    </row>
    <row r="7485" spans="1:3" x14ac:dyDescent="0.25">
      <c r="A7485">
        <v>61508201</v>
      </c>
      <c r="B7485" t="s">
        <v>6374</v>
      </c>
      <c r="C7485">
        <v>207.5</v>
      </c>
    </row>
    <row r="7486" spans="1:3" x14ac:dyDescent="0.25">
      <c r="A7486">
        <v>61508202</v>
      </c>
      <c r="B7486" t="s">
        <v>6375</v>
      </c>
      <c r="C7486">
        <v>207.5</v>
      </c>
    </row>
    <row r="7487" spans="1:3" x14ac:dyDescent="0.25">
      <c r="A7487">
        <v>61508203</v>
      </c>
      <c r="B7487" t="s">
        <v>6376</v>
      </c>
      <c r="C7487">
        <v>232.5</v>
      </c>
    </row>
    <row r="7488" spans="1:3" x14ac:dyDescent="0.25">
      <c r="A7488">
        <v>61508301</v>
      </c>
      <c r="B7488" t="s">
        <v>6377</v>
      </c>
      <c r="C7488">
        <v>190.83</v>
      </c>
    </row>
    <row r="7489" spans="1:3" x14ac:dyDescent="0.25">
      <c r="A7489">
        <v>61508302</v>
      </c>
      <c r="B7489" t="s">
        <v>6378</v>
      </c>
      <c r="C7489">
        <v>207.5</v>
      </c>
    </row>
    <row r="7490" spans="1:3" x14ac:dyDescent="0.25">
      <c r="A7490">
        <v>61508303</v>
      </c>
      <c r="B7490" t="s">
        <v>6379</v>
      </c>
      <c r="C7490">
        <v>249.17</v>
      </c>
    </row>
    <row r="7491" spans="1:3" x14ac:dyDescent="0.25">
      <c r="A7491">
        <v>61509898</v>
      </c>
      <c r="B7491" t="s">
        <v>6699</v>
      </c>
      <c r="C7491">
        <v>0.83</v>
      </c>
    </row>
    <row r="7492" spans="1:3" x14ac:dyDescent="0.25">
      <c r="A7492">
        <v>61702030</v>
      </c>
      <c r="B7492" t="s">
        <v>5563</v>
      </c>
      <c r="C7492">
        <v>40.83</v>
      </c>
    </row>
    <row r="7493" spans="1:3" x14ac:dyDescent="0.25">
      <c r="A7493">
        <v>61702040</v>
      </c>
      <c r="B7493" t="s">
        <v>5564</v>
      </c>
      <c r="C7493">
        <v>40.83</v>
      </c>
    </row>
    <row r="7494" spans="1:3" x14ac:dyDescent="0.25">
      <c r="A7494">
        <v>61702050</v>
      </c>
      <c r="B7494" t="s">
        <v>5565</v>
      </c>
      <c r="C7494">
        <v>40.83</v>
      </c>
    </row>
    <row r="7495" spans="1:3" x14ac:dyDescent="0.25">
      <c r="A7495">
        <v>63004480</v>
      </c>
      <c r="B7495" t="s">
        <v>5566</v>
      </c>
      <c r="C7495">
        <v>84.6</v>
      </c>
    </row>
    <row r="7496" spans="1:3" x14ac:dyDescent="0.25">
      <c r="A7496">
        <v>63004481</v>
      </c>
      <c r="B7496" t="s">
        <v>5567</v>
      </c>
      <c r="C7496">
        <v>165</v>
      </c>
    </row>
    <row r="7497" spans="1:3" x14ac:dyDescent="0.25">
      <c r="A7497">
        <v>63004482</v>
      </c>
      <c r="B7497" t="s">
        <v>5568</v>
      </c>
      <c r="C7497">
        <v>83.08</v>
      </c>
    </row>
    <row r="7498" spans="1:3" x14ac:dyDescent="0.25">
      <c r="A7498">
        <v>63004490</v>
      </c>
      <c r="B7498" t="s">
        <v>5569</v>
      </c>
      <c r="C7498">
        <v>832.5</v>
      </c>
    </row>
    <row r="7499" spans="1:3" x14ac:dyDescent="0.25">
      <c r="A7499">
        <v>63004580</v>
      </c>
      <c r="B7499" t="s">
        <v>5570</v>
      </c>
      <c r="C7499">
        <v>65.83</v>
      </c>
    </row>
    <row r="7500" spans="1:3" x14ac:dyDescent="0.25">
      <c r="A7500">
        <v>63004581</v>
      </c>
      <c r="B7500" t="s">
        <v>5571</v>
      </c>
      <c r="C7500">
        <v>165</v>
      </c>
    </row>
    <row r="7501" spans="1:3" x14ac:dyDescent="0.25">
      <c r="A7501">
        <v>63004582</v>
      </c>
      <c r="B7501" t="s">
        <v>5572</v>
      </c>
      <c r="C7501">
        <v>25.7</v>
      </c>
    </row>
    <row r="7502" spans="1:3" x14ac:dyDescent="0.25">
      <c r="A7502">
        <v>63004680</v>
      </c>
      <c r="B7502" t="s">
        <v>5573</v>
      </c>
      <c r="C7502">
        <v>8.25</v>
      </c>
    </row>
    <row r="7503" spans="1:3" x14ac:dyDescent="0.25">
      <c r="A7503">
        <v>71105461</v>
      </c>
      <c r="B7503" t="s">
        <v>5574</v>
      </c>
      <c r="C7503">
        <v>3658.33</v>
      </c>
    </row>
    <row r="7504" spans="1:3" x14ac:dyDescent="0.25">
      <c r="A7504">
        <v>71105462</v>
      </c>
      <c r="B7504" t="s">
        <v>5575</v>
      </c>
      <c r="C7504">
        <v>4575</v>
      </c>
    </row>
    <row r="7505" spans="1:3" x14ac:dyDescent="0.25">
      <c r="A7505">
        <v>71105463</v>
      </c>
      <c r="B7505" t="s">
        <v>8588</v>
      </c>
      <c r="C7505">
        <v>1832.5</v>
      </c>
    </row>
    <row r="7506" spans="1:3" x14ac:dyDescent="0.25">
      <c r="A7506">
        <v>71105464</v>
      </c>
      <c r="B7506" t="s">
        <v>8589</v>
      </c>
      <c r="C7506">
        <v>2240.83</v>
      </c>
    </row>
    <row r="7507" spans="1:3" x14ac:dyDescent="0.25">
      <c r="A7507">
        <v>71105465</v>
      </c>
      <c r="B7507" t="s">
        <v>8590</v>
      </c>
      <c r="C7507">
        <v>2407.5</v>
      </c>
    </row>
    <row r="7508" spans="1:3" x14ac:dyDescent="0.25">
      <c r="A7508">
        <v>71111873</v>
      </c>
      <c r="B7508" t="s">
        <v>5576</v>
      </c>
      <c r="C7508">
        <v>37.42</v>
      </c>
    </row>
    <row r="7509" spans="1:3" x14ac:dyDescent="0.25">
      <c r="A7509">
        <v>71111874</v>
      </c>
      <c r="B7509" t="s">
        <v>5577</v>
      </c>
      <c r="C7509">
        <v>18.8</v>
      </c>
    </row>
    <row r="7510" spans="1:3" x14ac:dyDescent="0.25">
      <c r="A7510">
        <v>71111875</v>
      </c>
      <c r="B7510" t="s">
        <v>5578</v>
      </c>
      <c r="C7510">
        <v>6.58</v>
      </c>
    </row>
    <row r="7511" spans="1:3" x14ac:dyDescent="0.25">
      <c r="A7511">
        <v>71111876</v>
      </c>
      <c r="B7511" t="s">
        <v>5579</v>
      </c>
      <c r="C7511">
        <v>6.73</v>
      </c>
    </row>
    <row r="7512" spans="1:3" x14ac:dyDescent="0.25">
      <c r="A7512">
        <v>71111880</v>
      </c>
      <c r="B7512" t="s">
        <v>5580</v>
      </c>
      <c r="C7512">
        <v>140.83000000000001</v>
      </c>
    </row>
    <row r="7513" spans="1:3" x14ac:dyDescent="0.25">
      <c r="A7513">
        <v>71111881</v>
      </c>
      <c r="B7513" t="s">
        <v>5581</v>
      </c>
      <c r="C7513">
        <v>124.17</v>
      </c>
    </row>
    <row r="7514" spans="1:3" x14ac:dyDescent="0.25">
      <c r="A7514">
        <v>71111882</v>
      </c>
      <c r="B7514" t="s">
        <v>5582</v>
      </c>
      <c r="C7514">
        <v>132.5</v>
      </c>
    </row>
    <row r="7515" spans="1:3" x14ac:dyDescent="0.25">
      <c r="A7515">
        <v>71111897</v>
      </c>
      <c r="B7515" t="s">
        <v>5583</v>
      </c>
      <c r="C7515">
        <v>27.9</v>
      </c>
    </row>
    <row r="7516" spans="1:3" x14ac:dyDescent="0.25">
      <c r="A7516">
        <v>71111981</v>
      </c>
      <c r="B7516" t="s">
        <v>5584</v>
      </c>
      <c r="C7516">
        <v>115.83</v>
      </c>
    </row>
    <row r="7517" spans="1:3" x14ac:dyDescent="0.25">
      <c r="A7517">
        <v>71111982</v>
      </c>
      <c r="B7517" t="s">
        <v>5585</v>
      </c>
      <c r="C7517">
        <v>75</v>
      </c>
    </row>
    <row r="7518" spans="1:3" x14ac:dyDescent="0.25">
      <c r="A7518">
        <v>71131240</v>
      </c>
      <c r="B7518" t="s">
        <v>5586</v>
      </c>
      <c r="C7518">
        <v>83.25</v>
      </c>
    </row>
    <row r="7519" spans="1:3" x14ac:dyDescent="0.25">
      <c r="A7519">
        <v>71131241</v>
      </c>
      <c r="B7519" t="s">
        <v>5587</v>
      </c>
      <c r="C7519">
        <v>62.42</v>
      </c>
    </row>
    <row r="7520" spans="1:3" x14ac:dyDescent="0.25">
      <c r="A7520">
        <v>71131242</v>
      </c>
      <c r="B7520" t="s">
        <v>5588</v>
      </c>
      <c r="C7520">
        <v>70.75</v>
      </c>
    </row>
    <row r="7521" spans="1:3" x14ac:dyDescent="0.25">
      <c r="A7521">
        <v>71131250</v>
      </c>
      <c r="B7521" t="s">
        <v>5589</v>
      </c>
      <c r="C7521">
        <v>415.83</v>
      </c>
    </row>
    <row r="7522" spans="1:3" x14ac:dyDescent="0.25">
      <c r="A7522">
        <v>71131260</v>
      </c>
      <c r="B7522" t="s">
        <v>5590</v>
      </c>
      <c r="C7522">
        <v>607.5</v>
      </c>
    </row>
    <row r="7523" spans="1:3" x14ac:dyDescent="0.25">
      <c r="A7523">
        <v>71131270</v>
      </c>
      <c r="B7523" t="s">
        <v>5591</v>
      </c>
      <c r="C7523">
        <v>807.5</v>
      </c>
    </row>
    <row r="7524" spans="1:3" x14ac:dyDescent="0.25">
      <c r="A7524">
        <v>71131280</v>
      </c>
      <c r="B7524" t="s">
        <v>5592</v>
      </c>
      <c r="C7524">
        <v>949.17</v>
      </c>
    </row>
    <row r="7525" spans="1:3" x14ac:dyDescent="0.25">
      <c r="A7525">
        <v>71131290</v>
      </c>
      <c r="B7525" t="s">
        <v>5593</v>
      </c>
      <c r="C7525">
        <v>1149.17</v>
      </c>
    </row>
    <row r="7526" spans="1:3" x14ac:dyDescent="0.25">
      <c r="A7526">
        <v>71131302</v>
      </c>
      <c r="B7526" t="s">
        <v>5594</v>
      </c>
      <c r="C7526">
        <v>240.83</v>
      </c>
    </row>
    <row r="7527" spans="1:3" x14ac:dyDescent="0.25">
      <c r="A7527">
        <v>71131340</v>
      </c>
      <c r="B7527" t="s">
        <v>5595</v>
      </c>
      <c r="C7527">
        <v>99.17</v>
      </c>
    </row>
    <row r="7528" spans="1:3" x14ac:dyDescent="0.25">
      <c r="A7528">
        <v>71131341</v>
      </c>
      <c r="B7528" t="s">
        <v>5596</v>
      </c>
      <c r="C7528">
        <v>15.83</v>
      </c>
    </row>
    <row r="7529" spans="1:3" x14ac:dyDescent="0.25">
      <c r="A7529">
        <v>71131349</v>
      </c>
      <c r="B7529" t="s">
        <v>5597</v>
      </c>
      <c r="C7529">
        <v>94.4</v>
      </c>
    </row>
    <row r="7530" spans="1:3" x14ac:dyDescent="0.25">
      <c r="A7530">
        <v>71131354</v>
      </c>
      <c r="B7530" t="s">
        <v>5598</v>
      </c>
      <c r="C7530">
        <v>104.17</v>
      </c>
    </row>
    <row r="7531" spans="1:3" x14ac:dyDescent="0.25">
      <c r="A7531">
        <v>71131355</v>
      </c>
      <c r="B7531" t="s">
        <v>5599</v>
      </c>
      <c r="C7531">
        <v>99.17</v>
      </c>
    </row>
    <row r="7532" spans="1:3" x14ac:dyDescent="0.25">
      <c r="A7532">
        <v>71131356</v>
      </c>
      <c r="B7532" t="s">
        <v>5600</v>
      </c>
      <c r="C7532">
        <v>99.17</v>
      </c>
    </row>
    <row r="7533" spans="1:3" x14ac:dyDescent="0.25">
      <c r="A7533">
        <v>71131357</v>
      </c>
      <c r="B7533" t="s">
        <v>5601</v>
      </c>
      <c r="C7533">
        <v>99.17</v>
      </c>
    </row>
    <row r="7534" spans="1:3" x14ac:dyDescent="0.25">
      <c r="A7534">
        <v>71131358</v>
      </c>
      <c r="B7534" t="s">
        <v>5602</v>
      </c>
      <c r="C7534">
        <v>99.17</v>
      </c>
    </row>
    <row r="7535" spans="1:3" x14ac:dyDescent="0.25">
      <c r="A7535">
        <v>71131359</v>
      </c>
      <c r="B7535" t="s">
        <v>5603</v>
      </c>
      <c r="C7535">
        <v>104.17</v>
      </c>
    </row>
    <row r="7536" spans="1:3" x14ac:dyDescent="0.25">
      <c r="A7536">
        <v>71131360</v>
      </c>
      <c r="B7536" t="s">
        <v>5604</v>
      </c>
      <c r="C7536">
        <v>99.17</v>
      </c>
    </row>
    <row r="7537" spans="1:3" x14ac:dyDescent="0.25">
      <c r="A7537">
        <v>71131361</v>
      </c>
      <c r="B7537" t="s">
        <v>5605</v>
      </c>
      <c r="C7537">
        <v>99.17</v>
      </c>
    </row>
    <row r="7538" spans="1:3" x14ac:dyDescent="0.25">
      <c r="A7538">
        <v>71131362</v>
      </c>
      <c r="B7538" t="s">
        <v>5606</v>
      </c>
      <c r="C7538">
        <v>106.87</v>
      </c>
    </row>
    <row r="7539" spans="1:3" x14ac:dyDescent="0.25">
      <c r="A7539">
        <v>71131363</v>
      </c>
      <c r="B7539" t="s">
        <v>5607</v>
      </c>
      <c r="C7539">
        <v>104.7</v>
      </c>
    </row>
    <row r="7540" spans="1:3" x14ac:dyDescent="0.25">
      <c r="A7540">
        <v>71131364</v>
      </c>
      <c r="B7540" t="s">
        <v>5608</v>
      </c>
      <c r="C7540">
        <v>104.7</v>
      </c>
    </row>
    <row r="7541" spans="1:3" x14ac:dyDescent="0.25">
      <c r="A7541">
        <v>71131365</v>
      </c>
      <c r="B7541" t="s">
        <v>5609</v>
      </c>
      <c r="C7541">
        <v>106.87</v>
      </c>
    </row>
    <row r="7542" spans="1:3" x14ac:dyDescent="0.25">
      <c r="A7542">
        <v>71131366</v>
      </c>
      <c r="B7542" t="s">
        <v>5610</v>
      </c>
      <c r="C7542">
        <v>115.83</v>
      </c>
    </row>
    <row r="7543" spans="1:3" x14ac:dyDescent="0.25">
      <c r="A7543">
        <v>71131367</v>
      </c>
      <c r="B7543" t="s">
        <v>5611</v>
      </c>
      <c r="C7543">
        <v>106.87</v>
      </c>
    </row>
    <row r="7544" spans="1:3" x14ac:dyDescent="0.25">
      <c r="A7544">
        <v>71131368</v>
      </c>
      <c r="B7544" t="s">
        <v>5612</v>
      </c>
      <c r="C7544">
        <v>106.87</v>
      </c>
    </row>
    <row r="7545" spans="1:3" x14ac:dyDescent="0.25">
      <c r="A7545">
        <v>71131369</v>
      </c>
      <c r="B7545" t="s">
        <v>5613</v>
      </c>
      <c r="C7545">
        <v>99.51</v>
      </c>
    </row>
    <row r="7546" spans="1:3" x14ac:dyDescent="0.25">
      <c r="A7546">
        <v>71131373</v>
      </c>
      <c r="B7546" t="s">
        <v>5614</v>
      </c>
      <c r="C7546">
        <v>224.17</v>
      </c>
    </row>
    <row r="7547" spans="1:3" x14ac:dyDescent="0.25">
      <c r="A7547">
        <v>71131374</v>
      </c>
      <c r="B7547" t="s">
        <v>5615</v>
      </c>
      <c r="C7547">
        <v>215.83</v>
      </c>
    </row>
    <row r="7548" spans="1:3" x14ac:dyDescent="0.25">
      <c r="A7548">
        <v>71131375</v>
      </c>
      <c r="B7548" t="s">
        <v>5616</v>
      </c>
      <c r="C7548">
        <v>215.83</v>
      </c>
    </row>
    <row r="7549" spans="1:3" x14ac:dyDescent="0.25">
      <c r="A7549">
        <v>71131376</v>
      </c>
      <c r="B7549" t="s">
        <v>5617</v>
      </c>
      <c r="C7549">
        <v>8.3699999999999992</v>
      </c>
    </row>
    <row r="7550" spans="1:3" x14ac:dyDescent="0.25">
      <c r="A7550">
        <v>71131377</v>
      </c>
      <c r="B7550" t="s">
        <v>5618</v>
      </c>
      <c r="C7550">
        <v>6.24</v>
      </c>
    </row>
    <row r="7551" spans="1:3" x14ac:dyDescent="0.25">
      <c r="A7551">
        <v>71131378</v>
      </c>
      <c r="B7551" t="s">
        <v>5619</v>
      </c>
      <c r="C7551">
        <v>12.71</v>
      </c>
    </row>
    <row r="7552" spans="1:3" x14ac:dyDescent="0.25">
      <c r="A7552">
        <v>71131379</v>
      </c>
      <c r="B7552" t="s">
        <v>7036</v>
      </c>
      <c r="C7552">
        <v>7.13</v>
      </c>
    </row>
    <row r="7553" spans="1:3" x14ac:dyDescent="0.25">
      <c r="A7553">
        <v>71131380</v>
      </c>
      <c r="B7553" t="s">
        <v>5620</v>
      </c>
      <c r="C7553">
        <v>12.09</v>
      </c>
    </row>
    <row r="7554" spans="1:3" x14ac:dyDescent="0.25">
      <c r="A7554">
        <v>71131381</v>
      </c>
      <c r="B7554" t="s">
        <v>5621</v>
      </c>
      <c r="C7554">
        <v>11.94</v>
      </c>
    </row>
    <row r="7555" spans="1:3" x14ac:dyDescent="0.25">
      <c r="A7555">
        <v>71131382</v>
      </c>
      <c r="B7555" t="s">
        <v>5622</v>
      </c>
      <c r="C7555">
        <v>16.739999999999998</v>
      </c>
    </row>
    <row r="7556" spans="1:3" x14ac:dyDescent="0.25">
      <c r="A7556">
        <v>71131385</v>
      </c>
      <c r="B7556" t="s">
        <v>5623</v>
      </c>
      <c r="C7556">
        <v>199.17</v>
      </c>
    </row>
    <row r="7557" spans="1:3" x14ac:dyDescent="0.25">
      <c r="A7557">
        <v>71131389</v>
      </c>
      <c r="B7557" t="s">
        <v>5624</v>
      </c>
      <c r="C7557">
        <v>5.19</v>
      </c>
    </row>
    <row r="7558" spans="1:3" x14ac:dyDescent="0.25">
      <c r="A7558">
        <v>71131390</v>
      </c>
      <c r="B7558" t="s">
        <v>5625</v>
      </c>
      <c r="C7558">
        <v>16.739999999999998</v>
      </c>
    </row>
    <row r="7559" spans="1:3" x14ac:dyDescent="0.25">
      <c r="A7559">
        <v>71131391</v>
      </c>
      <c r="B7559" t="s">
        <v>5626</v>
      </c>
      <c r="C7559">
        <v>7.13</v>
      </c>
    </row>
    <row r="7560" spans="1:3" x14ac:dyDescent="0.25">
      <c r="A7560">
        <v>71131392</v>
      </c>
      <c r="B7560" t="s">
        <v>5627</v>
      </c>
      <c r="C7560">
        <v>11.94</v>
      </c>
    </row>
    <row r="7561" spans="1:3" x14ac:dyDescent="0.25">
      <c r="A7561">
        <v>71131393</v>
      </c>
      <c r="B7561" t="s">
        <v>5628</v>
      </c>
      <c r="C7561">
        <v>232.5</v>
      </c>
    </row>
    <row r="7562" spans="1:3" x14ac:dyDescent="0.25">
      <c r="A7562">
        <v>71131394</v>
      </c>
      <c r="B7562" t="s">
        <v>5629</v>
      </c>
      <c r="C7562">
        <v>232.5</v>
      </c>
    </row>
    <row r="7563" spans="1:3" x14ac:dyDescent="0.25">
      <c r="A7563">
        <v>71131395</v>
      </c>
      <c r="B7563" t="s">
        <v>5630</v>
      </c>
      <c r="C7563">
        <v>24.17</v>
      </c>
    </row>
    <row r="7564" spans="1:3" x14ac:dyDescent="0.25">
      <c r="A7564">
        <v>71131396</v>
      </c>
      <c r="B7564" t="s">
        <v>5631</v>
      </c>
      <c r="C7564">
        <v>4.17</v>
      </c>
    </row>
    <row r="7565" spans="1:3" x14ac:dyDescent="0.25">
      <c r="A7565">
        <v>71131398</v>
      </c>
      <c r="B7565" t="s">
        <v>5632</v>
      </c>
      <c r="C7565">
        <v>54.08</v>
      </c>
    </row>
    <row r="7566" spans="1:3" x14ac:dyDescent="0.25">
      <c r="A7566">
        <v>71131399</v>
      </c>
      <c r="B7566" t="s">
        <v>5633</v>
      </c>
      <c r="C7566">
        <v>4.79</v>
      </c>
    </row>
    <row r="7567" spans="1:3" x14ac:dyDescent="0.25">
      <c r="A7567">
        <v>71131400</v>
      </c>
      <c r="B7567" t="s">
        <v>5634</v>
      </c>
      <c r="C7567">
        <v>245.83</v>
      </c>
    </row>
    <row r="7568" spans="1:3" x14ac:dyDescent="0.25">
      <c r="A7568">
        <v>71131401</v>
      </c>
      <c r="B7568" t="s">
        <v>5635</v>
      </c>
      <c r="C7568">
        <v>107.5</v>
      </c>
    </row>
    <row r="7569" spans="1:3" x14ac:dyDescent="0.25">
      <c r="A7569">
        <v>71131420</v>
      </c>
      <c r="B7569" t="s">
        <v>8591</v>
      </c>
      <c r="C7569">
        <v>2749.17</v>
      </c>
    </row>
    <row r="7570" spans="1:3" x14ac:dyDescent="0.25">
      <c r="A7570">
        <v>71131471</v>
      </c>
      <c r="B7570" t="s">
        <v>5636</v>
      </c>
      <c r="C7570">
        <v>82.5</v>
      </c>
    </row>
    <row r="7571" spans="1:3" x14ac:dyDescent="0.25">
      <c r="A7571">
        <v>71131472</v>
      </c>
      <c r="B7571" t="s">
        <v>5637</v>
      </c>
      <c r="C7571">
        <v>90.83</v>
      </c>
    </row>
    <row r="7572" spans="1:3" x14ac:dyDescent="0.25">
      <c r="A7572">
        <v>71131496</v>
      </c>
      <c r="B7572" t="s">
        <v>5638</v>
      </c>
      <c r="C7572">
        <v>3.38</v>
      </c>
    </row>
    <row r="7573" spans="1:3" x14ac:dyDescent="0.25">
      <c r="A7573">
        <v>71131540</v>
      </c>
      <c r="B7573" t="s">
        <v>5639</v>
      </c>
      <c r="C7573">
        <v>307.5</v>
      </c>
    </row>
    <row r="7574" spans="1:3" x14ac:dyDescent="0.25">
      <c r="A7574">
        <v>71131550</v>
      </c>
      <c r="B7574" t="s">
        <v>5640</v>
      </c>
      <c r="C7574">
        <v>535.52</v>
      </c>
    </row>
    <row r="7575" spans="1:3" x14ac:dyDescent="0.25">
      <c r="A7575">
        <v>71131572</v>
      </c>
      <c r="B7575" t="s">
        <v>5641</v>
      </c>
      <c r="C7575">
        <v>29.17</v>
      </c>
    </row>
    <row r="7576" spans="1:3" x14ac:dyDescent="0.25">
      <c r="A7576">
        <v>71131573</v>
      </c>
      <c r="B7576" t="s">
        <v>5642</v>
      </c>
      <c r="C7576">
        <v>29.17</v>
      </c>
    </row>
    <row r="7577" spans="1:3" x14ac:dyDescent="0.25">
      <c r="A7577">
        <v>71131574</v>
      </c>
      <c r="B7577" t="s">
        <v>5643</v>
      </c>
      <c r="C7577">
        <v>37.5</v>
      </c>
    </row>
    <row r="7578" spans="1:3" x14ac:dyDescent="0.25">
      <c r="A7578">
        <v>71131575</v>
      </c>
      <c r="B7578" t="s">
        <v>5644</v>
      </c>
      <c r="C7578">
        <v>37.5</v>
      </c>
    </row>
    <row r="7579" spans="1:3" x14ac:dyDescent="0.25">
      <c r="A7579">
        <v>71131576</v>
      </c>
      <c r="B7579" t="s">
        <v>5645</v>
      </c>
      <c r="C7579">
        <v>40.83</v>
      </c>
    </row>
    <row r="7580" spans="1:3" x14ac:dyDescent="0.25">
      <c r="A7580">
        <v>71131588</v>
      </c>
      <c r="B7580" t="s">
        <v>5646</v>
      </c>
      <c r="C7580">
        <v>29.17</v>
      </c>
    </row>
    <row r="7581" spans="1:3" x14ac:dyDescent="0.25">
      <c r="A7581">
        <v>71131590</v>
      </c>
      <c r="B7581" t="s">
        <v>5647</v>
      </c>
      <c r="C7581">
        <v>419.33</v>
      </c>
    </row>
    <row r="7582" spans="1:3" x14ac:dyDescent="0.25">
      <c r="A7582">
        <v>71131593</v>
      </c>
      <c r="B7582" t="s">
        <v>5648</v>
      </c>
      <c r="C7582">
        <v>240.83</v>
      </c>
    </row>
    <row r="7583" spans="1:3" x14ac:dyDescent="0.25">
      <c r="A7583">
        <v>71131871</v>
      </c>
      <c r="B7583" t="s">
        <v>5649</v>
      </c>
      <c r="C7583">
        <v>82.5</v>
      </c>
    </row>
    <row r="7584" spans="1:3" x14ac:dyDescent="0.25">
      <c r="A7584">
        <v>71131872</v>
      </c>
      <c r="B7584" t="s">
        <v>5650</v>
      </c>
      <c r="C7584">
        <v>90.83</v>
      </c>
    </row>
    <row r="7585" spans="1:3" x14ac:dyDescent="0.25">
      <c r="A7585">
        <v>71131971</v>
      </c>
      <c r="B7585" t="s">
        <v>5651</v>
      </c>
      <c r="C7585">
        <v>82.5</v>
      </c>
    </row>
    <row r="7586" spans="1:3" x14ac:dyDescent="0.25">
      <c r="A7586">
        <v>71131972</v>
      </c>
      <c r="B7586" t="s">
        <v>5652</v>
      </c>
      <c r="C7586">
        <v>90.83</v>
      </c>
    </row>
    <row r="7587" spans="1:3" x14ac:dyDescent="0.25">
      <c r="A7587">
        <v>71131975</v>
      </c>
      <c r="B7587" t="s">
        <v>5653</v>
      </c>
      <c r="C7587">
        <v>82.5</v>
      </c>
    </row>
    <row r="7588" spans="1:3" x14ac:dyDescent="0.25">
      <c r="A7588">
        <v>71131976</v>
      </c>
      <c r="B7588" t="s">
        <v>5654</v>
      </c>
      <c r="C7588">
        <v>82.5</v>
      </c>
    </row>
    <row r="7589" spans="1:3" x14ac:dyDescent="0.25">
      <c r="A7589">
        <v>71131977</v>
      </c>
      <c r="B7589" t="s">
        <v>5655</v>
      </c>
      <c r="C7589">
        <v>82.5</v>
      </c>
    </row>
    <row r="7590" spans="1:3" x14ac:dyDescent="0.25">
      <c r="A7590">
        <v>71132010</v>
      </c>
      <c r="B7590" t="s">
        <v>5656</v>
      </c>
      <c r="C7590">
        <v>27.4</v>
      </c>
    </row>
    <row r="7591" spans="1:3" x14ac:dyDescent="0.25">
      <c r="A7591">
        <v>71132015</v>
      </c>
      <c r="B7591" t="s">
        <v>5657</v>
      </c>
      <c r="C7591">
        <v>26.55</v>
      </c>
    </row>
    <row r="7592" spans="1:3" x14ac:dyDescent="0.25">
      <c r="A7592">
        <v>71132020</v>
      </c>
      <c r="B7592" t="s">
        <v>5658</v>
      </c>
      <c r="C7592">
        <v>27.4</v>
      </c>
    </row>
    <row r="7593" spans="1:3" x14ac:dyDescent="0.25">
      <c r="A7593">
        <v>71132025</v>
      </c>
      <c r="B7593" t="s">
        <v>5659</v>
      </c>
      <c r="C7593">
        <v>34.51</v>
      </c>
    </row>
    <row r="7594" spans="1:3" x14ac:dyDescent="0.25">
      <c r="A7594">
        <v>71132030</v>
      </c>
      <c r="B7594" t="s">
        <v>5660</v>
      </c>
      <c r="C7594">
        <v>27.4</v>
      </c>
    </row>
    <row r="7595" spans="1:3" x14ac:dyDescent="0.25">
      <c r="A7595">
        <v>71132035</v>
      </c>
      <c r="B7595" t="s">
        <v>5661</v>
      </c>
      <c r="C7595">
        <v>26.55</v>
      </c>
    </row>
    <row r="7596" spans="1:3" x14ac:dyDescent="0.25">
      <c r="A7596">
        <v>71132038</v>
      </c>
      <c r="B7596" t="s">
        <v>5662</v>
      </c>
      <c r="C7596">
        <v>49.17</v>
      </c>
    </row>
    <row r="7597" spans="1:3" x14ac:dyDescent="0.25">
      <c r="A7597">
        <v>71132042</v>
      </c>
      <c r="B7597" t="s">
        <v>5663</v>
      </c>
      <c r="C7597">
        <v>32.090000000000003</v>
      </c>
    </row>
    <row r="7598" spans="1:3" x14ac:dyDescent="0.25">
      <c r="A7598">
        <v>71132396</v>
      </c>
      <c r="B7598" t="s">
        <v>5664</v>
      </c>
      <c r="C7598">
        <v>24.17</v>
      </c>
    </row>
    <row r="7599" spans="1:3" x14ac:dyDescent="0.25">
      <c r="A7599">
        <v>71133188</v>
      </c>
      <c r="B7599" t="s">
        <v>5665</v>
      </c>
      <c r="C7599">
        <v>219.33</v>
      </c>
    </row>
    <row r="7600" spans="1:3" x14ac:dyDescent="0.25">
      <c r="A7600">
        <v>71133296</v>
      </c>
      <c r="B7600" t="s">
        <v>5666</v>
      </c>
      <c r="C7600">
        <v>16</v>
      </c>
    </row>
    <row r="7601" spans="1:3" x14ac:dyDescent="0.25">
      <c r="A7601">
        <v>71134000</v>
      </c>
      <c r="B7601" t="s">
        <v>5667</v>
      </c>
      <c r="C7601">
        <v>232.5</v>
      </c>
    </row>
    <row r="7602" spans="1:3" x14ac:dyDescent="0.25">
      <c r="A7602">
        <v>71134001</v>
      </c>
      <c r="B7602" t="s">
        <v>5668</v>
      </c>
      <c r="C7602">
        <v>240.83</v>
      </c>
    </row>
    <row r="7603" spans="1:3" x14ac:dyDescent="0.25">
      <c r="A7603">
        <v>71134002</v>
      </c>
      <c r="B7603" t="s">
        <v>5669</v>
      </c>
      <c r="C7603">
        <v>207.5</v>
      </c>
    </row>
    <row r="7604" spans="1:3" x14ac:dyDescent="0.25">
      <c r="A7604">
        <v>71134003</v>
      </c>
      <c r="B7604" t="s">
        <v>5670</v>
      </c>
      <c r="C7604">
        <v>215.83</v>
      </c>
    </row>
    <row r="7605" spans="1:3" x14ac:dyDescent="0.25">
      <c r="A7605">
        <v>71134004</v>
      </c>
      <c r="B7605" t="s">
        <v>5671</v>
      </c>
      <c r="C7605">
        <v>215.83</v>
      </c>
    </row>
    <row r="7606" spans="1:3" x14ac:dyDescent="0.25">
      <c r="A7606">
        <v>71134188</v>
      </c>
      <c r="B7606" t="s">
        <v>5672</v>
      </c>
      <c r="C7606">
        <v>219.33</v>
      </c>
    </row>
    <row r="7607" spans="1:3" x14ac:dyDescent="0.25">
      <c r="A7607">
        <v>71134401</v>
      </c>
      <c r="B7607" t="s">
        <v>5673</v>
      </c>
      <c r="C7607">
        <v>107.5</v>
      </c>
    </row>
    <row r="7608" spans="1:3" x14ac:dyDescent="0.25">
      <c r="A7608">
        <v>71135000</v>
      </c>
      <c r="B7608" t="s">
        <v>5674</v>
      </c>
      <c r="C7608">
        <v>0</v>
      </c>
    </row>
    <row r="7609" spans="1:3" x14ac:dyDescent="0.25">
      <c r="A7609">
        <v>71135367</v>
      </c>
      <c r="B7609" t="s">
        <v>5675</v>
      </c>
      <c r="C7609">
        <v>67.27</v>
      </c>
    </row>
    <row r="7610" spans="1:3" x14ac:dyDescent="0.25">
      <c r="A7610">
        <v>71135368</v>
      </c>
      <c r="B7610" t="s">
        <v>5676</v>
      </c>
      <c r="C7610">
        <v>67.27</v>
      </c>
    </row>
    <row r="7611" spans="1:3" x14ac:dyDescent="0.25">
      <c r="A7611">
        <v>71135369</v>
      </c>
      <c r="B7611" t="s">
        <v>5677</v>
      </c>
      <c r="C7611">
        <v>67.27</v>
      </c>
    </row>
    <row r="7612" spans="1:3" x14ac:dyDescent="0.25">
      <c r="A7612">
        <v>71135375</v>
      </c>
      <c r="B7612" t="s">
        <v>5678</v>
      </c>
      <c r="C7612">
        <v>40.83</v>
      </c>
    </row>
    <row r="7613" spans="1:3" x14ac:dyDescent="0.25">
      <c r="A7613">
        <v>71135376</v>
      </c>
      <c r="B7613" t="s">
        <v>5679</v>
      </c>
      <c r="C7613">
        <v>40.83</v>
      </c>
    </row>
    <row r="7614" spans="1:3" x14ac:dyDescent="0.25">
      <c r="A7614">
        <v>71135377</v>
      </c>
      <c r="B7614" t="s">
        <v>5680</v>
      </c>
      <c r="C7614">
        <v>49.17</v>
      </c>
    </row>
    <row r="7615" spans="1:3" x14ac:dyDescent="0.25">
      <c r="A7615">
        <v>71135378</v>
      </c>
      <c r="B7615" t="s">
        <v>5681</v>
      </c>
      <c r="C7615">
        <v>49.17</v>
      </c>
    </row>
    <row r="7616" spans="1:3" x14ac:dyDescent="0.25">
      <c r="A7616">
        <v>71135385</v>
      </c>
      <c r="B7616" t="s">
        <v>5682</v>
      </c>
      <c r="C7616">
        <v>82.5</v>
      </c>
    </row>
    <row r="7617" spans="1:3" x14ac:dyDescent="0.25">
      <c r="A7617">
        <v>71135386</v>
      </c>
      <c r="B7617" t="s">
        <v>5683</v>
      </c>
      <c r="C7617">
        <v>99.17</v>
      </c>
    </row>
    <row r="7618" spans="1:3" x14ac:dyDescent="0.25">
      <c r="A7618">
        <v>71135387</v>
      </c>
      <c r="B7618" t="s">
        <v>5684</v>
      </c>
      <c r="C7618">
        <v>107.5</v>
      </c>
    </row>
    <row r="7619" spans="1:3" x14ac:dyDescent="0.25">
      <c r="A7619">
        <v>71135388</v>
      </c>
      <c r="B7619" t="s">
        <v>5685</v>
      </c>
      <c r="C7619">
        <v>107.5</v>
      </c>
    </row>
    <row r="7620" spans="1:3" x14ac:dyDescent="0.25">
      <c r="A7620">
        <v>71135389</v>
      </c>
      <c r="B7620" t="s">
        <v>5686</v>
      </c>
      <c r="C7620">
        <v>124.17</v>
      </c>
    </row>
    <row r="7621" spans="1:3" x14ac:dyDescent="0.25">
      <c r="A7621">
        <v>71135560</v>
      </c>
      <c r="B7621" t="s">
        <v>5687</v>
      </c>
      <c r="C7621">
        <v>165.83</v>
      </c>
    </row>
    <row r="7622" spans="1:3" x14ac:dyDescent="0.25">
      <c r="A7622">
        <v>71135561</v>
      </c>
      <c r="B7622" t="s">
        <v>5688</v>
      </c>
      <c r="C7622">
        <v>165.83</v>
      </c>
    </row>
    <row r="7623" spans="1:3" x14ac:dyDescent="0.25">
      <c r="A7623">
        <v>71135562</v>
      </c>
      <c r="B7623" t="s">
        <v>5689</v>
      </c>
      <c r="C7623">
        <v>174.17</v>
      </c>
    </row>
    <row r="7624" spans="1:3" x14ac:dyDescent="0.25">
      <c r="A7624">
        <v>71135563</v>
      </c>
      <c r="B7624" t="s">
        <v>5690</v>
      </c>
      <c r="C7624">
        <v>182.5</v>
      </c>
    </row>
    <row r="7625" spans="1:3" x14ac:dyDescent="0.25">
      <c r="A7625">
        <v>71135564</v>
      </c>
      <c r="B7625" t="s">
        <v>5691</v>
      </c>
      <c r="C7625">
        <v>165.83</v>
      </c>
    </row>
    <row r="7626" spans="1:3" x14ac:dyDescent="0.25">
      <c r="A7626">
        <v>71135565</v>
      </c>
      <c r="B7626" t="s">
        <v>5692</v>
      </c>
      <c r="C7626">
        <v>165.83</v>
      </c>
    </row>
    <row r="7627" spans="1:3" x14ac:dyDescent="0.25">
      <c r="A7627">
        <v>71135566</v>
      </c>
      <c r="B7627" t="s">
        <v>5693</v>
      </c>
      <c r="C7627">
        <v>174.17</v>
      </c>
    </row>
    <row r="7628" spans="1:3" x14ac:dyDescent="0.25">
      <c r="A7628">
        <v>71135567</v>
      </c>
      <c r="B7628" t="s">
        <v>5694</v>
      </c>
      <c r="C7628">
        <v>165.83</v>
      </c>
    </row>
    <row r="7629" spans="1:3" x14ac:dyDescent="0.25">
      <c r="A7629">
        <v>71135568</v>
      </c>
      <c r="B7629" t="s">
        <v>5695</v>
      </c>
      <c r="C7629">
        <v>157.5</v>
      </c>
    </row>
    <row r="7630" spans="1:3" x14ac:dyDescent="0.25">
      <c r="A7630">
        <v>71135569</v>
      </c>
      <c r="B7630" t="s">
        <v>5696</v>
      </c>
      <c r="C7630">
        <v>174.17</v>
      </c>
    </row>
    <row r="7631" spans="1:3" x14ac:dyDescent="0.25">
      <c r="A7631">
        <v>71135570</v>
      </c>
      <c r="B7631" t="s">
        <v>5697</v>
      </c>
      <c r="C7631">
        <v>174.17</v>
      </c>
    </row>
    <row r="7632" spans="1:3" x14ac:dyDescent="0.25">
      <c r="A7632">
        <v>71138005</v>
      </c>
      <c r="B7632" t="s">
        <v>5698</v>
      </c>
      <c r="C7632">
        <v>2748.33</v>
      </c>
    </row>
    <row r="7633" spans="1:3" x14ac:dyDescent="0.25">
      <c r="A7633">
        <v>71138015</v>
      </c>
      <c r="B7633" t="s">
        <v>5699</v>
      </c>
      <c r="C7633">
        <v>3081.67</v>
      </c>
    </row>
    <row r="7634" spans="1:3" x14ac:dyDescent="0.25">
      <c r="A7634">
        <v>71141215</v>
      </c>
      <c r="B7634" t="s">
        <v>5700</v>
      </c>
      <c r="C7634">
        <v>2374.17</v>
      </c>
    </row>
    <row r="7635" spans="1:3" x14ac:dyDescent="0.25">
      <c r="A7635">
        <v>71141216</v>
      </c>
      <c r="B7635" t="s">
        <v>5701</v>
      </c>
      <c r="C7635">
        <v>2374.17</v>
      </c>
    </row>
    <row r="7636" spans="1:3" x14ac:dyDescent="0.25">
      <c r="A7636">
        <v>71141217</v>
      </c>
      <c r="B7636" t="s">
        <v>5702</v>
      </c>
      <c r="C7636">
        <v>2575</v>
      </c>
    </row>
    <row r="7637" spans="1:3" x14ac:dyDescent="0.25">
      <c r="A7637">
        <v>71141220</v>
      </c>
      <c r="B7637" t="s">
        <v>5703</v>
      </c>
      <c r="C7637">
        <v>2582.5</v>
      </c>
    </row>
    <row r="7638" spans="1:3" x14ac:dyDescent="0.25">
      <c r="A7638">
        <v>71141221</v>
      </c>
      <c r="B7638" t="s">
        <v>5704</v>
      </c>
      <c r="C7638">
        <v>2874.17</v>
      </c>
    </row>
    <row r="7639" spans="1:3" x14ac:dyDescent="0.25">
      <c r="A7639">
        <v>71141222</v>
      </c>
      <c r="B7639" t="s">
        <v>5705</v>
      </c>
      <c r="C7639">
        <v>2582.5</v>
      </c>
    </row>
    <row r="7640" spans="1:3" x14ac:dyDescent="0.25">
      <c r="A7640">
        <v>71141230</v>
      </c>
      <c r="B7640" t="s">
        <v>5706</v>
      </c>
      <c r="C7640">
        <v>28.25</v>
      </c>
    </row>
    <row r="7641" spans="1:3" x14ac:dyDescent="0.25">
      <c r="A7641">
        <v>71141270</v>
      </c>
      <c r="B7641" t="s">
        <v>5707</v>
      </c>
      <c r="C7641">
        <v>1915.83</v>
      </c>
    </row>
    <row r="7642" spans="1:3" x14ac:dyDescent="0.25">
      <c r="A7642">
        <v>71141271</v>
      </c>
      <c r="B7642" t="s">
        <v>5708</v>
      </c>
      <c r="C7642">
        <v>1915.83</v>
      </c>
    </row>
    <row r="7643" spans="1:3" x14ac:dyDescent="0.25">
      <c r="A7643">
        <v>71141275</v>
      </c>
      <c r="B7643" t="s">
        <v>5709</v>
      </c>
      <c r="C7643">
        <v>2040.83</v>
      </c>
    </row>
    <row r="7644" spans="1:3" x14ac:dyDescent="0.25">
      <c r="A7644">
        <v>71141515</v>
      </c>
      <c r="B7644" t="s">
        <v>5710</v>
      </c>
      <c r="C7644">
        <v>1381.6</v>
      </c>
    </row>
    <row r="7645" spans="1:3" x14ac:dyDescent="0.25">
      <c r="A7645">
        <v>71141520</v>
      </c>
      <c r="B7645" t="s">
        <v>5711</v>
      </c>
      <c r="C7645">
        <v>1601.4</v>
      </c>
    </row>
    <row r="7646" spans="1:3" x14ac:dyDescent="0.25">
      <c r="A7646">
        <v>71141525</v>
      </c>
      <c r="B7646" t="s">
        <v>5712</v>
      </c>
      <c r="C7646">
        <v>4194</v>
      </c>
    </row>
    <row r="7647" spans="1:3" x14ac:dyDescent="0.25">
      <c r="A7647">
        <v>71141530</v>
      </c>
      <c r="B7647" t="s">
        <v>5713</v>
      </c>
      <c r="C7647">
        <v>1224.5</v>
      </c>
    </row>
    <row r="7648" spans="1:3" x14ac:dyDescent="0.25">
      <c r="A7648">
        <v>71146001</v>
      </c>
      <c r="B7648" t="s">
        <v>5714</v>
      </c>
      <c r="C7648">
        <v>1582.5</v>
      </c>
    </row>
    <row r="7649" spans="1:3" x14ac:dyDescent="0.25">
      <c r="A7649">
        <v>71146002</v>
      </c>
      <c r="B7649" t="s">
        <v>5715</v>
      </c>
      <c r="C7649">
        <v>1832.5</v>
      </c>
    </row>
    <row r="7650" spans="1:3" x14ac:dyDescent="0.25">
      <c r="A7650">
        <v>71146003</v>
      </c>
      <c r="B7650" t="s">
        <v>5716</v>
      </c>
      <c r="C7650">
        <v>1915.83</v>
      </c>
    </row>
    <row r="7651" spans="1:3" x14ac:dyDescent="0.25">
      <c r="A7651">
        <v>71146004</v>
      </c>
      <c r="B7651" t="s">
        <v>5717</v>
      </c>
      <c r="C7651">
        <v>1831.67</v>
      </c>
    </row>
    <row r="7652" spans="1:3" x14ac:dyDescent="0.25">
      <c r="A7652">
        <v>71146005</v>
      </c>
      <c r="B7652" t="s">
        <v>5718</v>
      </c>
      <c r="C7652">
        <v>1658.33</v>
      </c>
    </row>
    <row r="7653" spans="1:3" x14ac:dyDescent="0.25">
      <c r="A7653">
        <v>71146006</v>
      </c>
      <c r="B7653" t="s">
        <v>5719</v>
      </c>
      <c r="C7653">
        <v>1630</v>
      </c>
    </row>
    <row r="7654" spans="1:3" x14ac:dyDescent="0.25">
      <c r="A7654">
        <v>71146007</v>
      </c>
      <c r="B7654" t="s">
        <v>5720</v>
      </c>
      <c r="C7654">
        <v>1415.83</v>
      </c>
    </row>
    <row r="7655" spans="1:3" x14ac:dyDescent="0.25">
      <c r="A7655">
        <v>71146008</v>
      </c>
      <c r="B7655" t="s">
        <v>5721</v>
      </c>
      <c r="C7655">
        <v>2103</v>
      </c>
    </row>
    <row r="7656" spans="1:3" x14ac:dyDescent="0.25">
      <c r="A7656">
        <v>71146009</v>
      </c>
      <c r="B7656" t="s">
        <v>5722</v>
      </c>
      <c r="C7656">
        <v>1999.17</v>
      </c>
    </row>
    <row r="7657" spans="1:3" x14ac:dyDescent="0.25">
      <c r="A7657">
        <v>71146010</v>
      </c>
      <c r="B7657" t="s">
        <v>5723</v>
      </c>
      <c r="C7657">
        <v>3581.67</v>
      </c>
    </row>
    <row r="7658" spans="1:3" x14ac:dyDescent="0.25">
      <c r="A7658">
        <v>71146011</v>
      </c>
      <c r="B7658" t="s">
        <v>5724</v>
      </c>
      <c r="C7658">
        <v>1749.17</v>
      </c>
    </row>
    <row r="7659" spans="1:3" x14ac:dyDescent="0.25">
      <c r="A7659">
        <v>71146050</v>
      </c>
      <c r="B7659" t="s">
        <v>5725</v>
      </c>
      <c r="C7659">
        <v>2491.67</v>
      </c>
    </row>
    <row r="7660" spans="1:3" x14ac:dyDescent="0.25">
      <c r="A7660">
        <v>71147060</v>
      </c>
      <c r="B7660" t="s">
        <v>8592</v>
      </c>
      <c r="C7660">
        <v>2491.67</v>
      </c>
    </row>
    <row r="7661" spans="1:3" x14ac:dyDescent="0.25">
      <c r="A7661">
        <v>71162005</v>
      </c>
      <c r="B7661" t="s">
        <v>5726</v>
      </c>
      <c r="C7661">
        <v>2016</v>
      </c>
    </row>
    <row r="7662" spans="1:3" x14ac:dyDescent="0.25">
      <c r="A7662">
        <v>71162010</v>
      </c>
      <c r="B7662" t="s">
        <v>5727</v>
      </c>
      <c r="C7662">
        <v>1362</v>
      </c>
    </row>
    <row r="7663" spans="1:3" x14ac:dyDescent="0.25">
      <c r="A7663">
        <v>71162015</v>
      </c>
      <c r="B7663" t="s">
        <v>5728</v>
      </c>
      <c r="C7663">
        <v>1380</v>
      </c>
    </row>
    <row r="7664" spans="1:3" x14ac:dyDescent="0.25">
      <c r="A7664">
        <v>71162020</v>
      </c>
      <c r="B7664" t="s">
        <v>5729</v>
      </c>
      <c r="C7664">
        <v>1362</v>
      </c>
    </row>
    <row r="7665" spans="1:3" x14ac:dyDescent="0.25">
      <c r="A7665">
        <v>71194550</v>
      </c>
      <c r="B7665" t="s">
        <v>5730</v>
      </c>
      <c r="C7665">
        <v>0</v>
      </c>
    </row>
    <row r="7666" spans="1:3" x14ac:dyDescent="0.25">
      <c r="A7666">
        <v>71200003</v>
      </c>
      <c r="B7666" t="s">
        <v>5731</v>
      </c>
      <c r="C7666">
        <v>140.58000000000001</v>
      </c>
    </row>
    <row r="7667" spans="1:3" x14ac:dyDescent="0.25">
      <c r="A7667">
        <v>71200004</v>
      </c>
      <c r="B7667" t="s">
        <v>5732</v>
      </c>
      <c r="C7667">
        <v>163.85</v>
      </c>
    </row>
    <row r="7668" spans="1:3" x14ac:dyDescent="0.25">
      <c r="A7668">
        <v>71200005</v>
      </c>
      <c r="B7668" t="s">
        <v>5733</v>
      </c>
      <c r="C7668">
        <v>172.55</v>
      </c>
    </row>
    <row r="7669" spans="1:3" x14ac:dyDescent="0.25">
      <c r="A7669">
        <v>71200012</v>
      </c>
      <c r="B7669" t="s">
        <v>5734</v>
      </c>
      <c r="C7669">
        <v>415.83</v>
      </c>
    </row>
    <row r="7670" spans="1:3" x14ac:dyDescent="0.25">
      <c r="A7670">
        <v>71200015</v>
      </c>
      <c r="B7670" t="s">
        <v>5735</v>
      </c>
      <c r="C7670">
        <v>14.08</v>
      </c>
    </row>
    <row r="7671" spans="1:3" x14ac:dyDescent="0.25">
      <c r="A7671">
        <v>71200025</v>
      </c>
      <c r="B7671" t="s">
        <v>5736</v>
      </c>
      <c r="C7671">
        <v>599.16999999999996</v>
      </c>
    </row>
    <row r="7672" spans="1:3" x14ac:dyDescent="0.25">
      <c r="A7672">
        <v>71200080</v>
      </c>
      <c r="B7672" t="s">
        <v>5737</v>
      </c>
      <c r="C7672">
        <v>433.67</v>
      </c>
    </row>
    <row r="7673" spans="1:3" x14ac:dyDescent="0.25">
      <c r="A7673">
        <v>71200090</v>
      </c>
      <c r="B7673" t="s">
        <v>5738</v>
      </c>
      <c r="C7673">
        <v>515.83000000000004</v>
      </c>
    </row>
    <row r="7674" spans="1:3" x14ac:dyDescent="0.25">
      <c r="A7674">
        <v>71200100</v>
      </c>
      <c r="B7674" t="s">
        <v>5739</v>
      </c>
      <c r="C7674">
        <v>0</v>
      </c>
    </row>
    <row r="7675" spans="1:3" x14ac:dyDescent="0.25">
      <c r="A7675">
        <v>71200109</v>
      </c>
      <c r="B7675" t="s">
        <v>5740</v>
      </c>
      <c r="C7675">
        <v>365.83</v>
      </c>
    </row>
    <row r="7676" spans="1:3" x14ac:dyDescent="0.25">
      <c r="A7676">
        <v>71200110</v>
      </c>
      <c r="B7676" t="s">
        <v>5741</v>
      </c>
      <c r="C7676">
        <v>374.17</v>
      </c>
    </row>
    <row r="7677" spans="1:3" x14ac:dyDescent="0.25">
      <c r="A7677">
        <v>71200111</v>
      </c>
      <c r="B7677" t="s">
        <v>5742</v>
      </c>
      <c r="C7677">
        <v>592.08000000000004</v>
      </c>
    </row>
    <row r="7678" spans="1:3" x14ac:dyDescent="0.25">
      <c r="A7678">
        <v>71200114</v>
      </c>
      <c r="B7678" t="s">
        <v>5743</v>
      </c>
      <c r="C7678">
        <v>499.17</v>
      </c>
    </row>
    <row r="7679" spans="1:3" x14ac:dyDescent="0.25">
      <c r="A7679">
        <v>71200116</v>
      </c>
      <c r="B7679" t="s">
        <v>5744</v>
      </c>
      <c r="C7679">
        <v>13.69</v>
      </c>
    </row>
    <row r="7680" spans="1:3" x14ac:dyDescent="0.25">
      <c r="A7680">
        <v>71200117</v>
      </c>
      <c r="B7680" t="s">
        <v>5745</v>
      </c>
      <c r="C7680">
        <v>13.7</v>
      </c>
    </row>
    <row r="7681" spans="1:3" x14ac:dyDescent="0.25">
      <c r="A7681">
        <v>71200118</v>
      </c>
      <c r="B7681" t="s">
        <v>5746</v>
      </c>
      <c r="C7681">
        <v>17.75</v>
      </c>
    </row>
    <row r="7682" spans="1:3" x14ac:dyDescent="0.25">
      <c r="A7682">
        <v>71200119</v>
      </c>
      <c r="B7682" t="s">
        <v>5747</v>
      </c>
      <c r="C7682">
        <v>37.06</v>
      </c>
    </row>
    <row r="7683" spans="1:3" x14ac:dyDescent="0.25">
      <c r="A7683">
        <v>71200150</v>
      </c>
      <c r="B7683" t="s">
        <v>5748</v>
      </c>
      <c r="C7683">
        <v>982.5</v>
      </c>
    </row>
    <row r="7684" spans="1:3" x14ac:dyDescent="0.25">
      <c r="A7684">
        <v>71200160</v>
      </c>
      <c r="B7684" t="s">
        <v>5749</v>
      </c>
      <c r="C7684">
        <v>1133.33</v>
      </c>
    </row>
    <row r="7685" spans="1:3" x14ac:dyDescent="0.25">
      <c r="A7685">
        <v>71200170</v>
      </c>
      <c r="B7685" t="s">
        <v>5750</v>
      </c>
      <c r="C7685">
        <v>857.5</v>
      </c>
    </row>
    <row r="7686" spans="1:3" x14ac:dyDescent="0.25">
      <c r="A7686">
        <v>71200171</v>
      </c>
      <c r="B7686" t="s">
        <v>5751</v>
      </c>
      <c r="C7686">
        <v>40.83</v>
      </c>
    </row>
    <row r="7687" spans="1:3" x14ac:dyDescent="0.25">
      <c r="A7687">
        <v>71200174</v>
      </c>
      <c r="B7687" t="s">
        <v>5752</v>
      </c>
      <c r="C7687">
        <v>70</v>
      </c>
    </row>
    <row r="7688" spans="1:3" x14ac:dyDescent="0.25">
      <c r="A7688">
        <v>71200222</v>
      </c>
      <c r="B7688" t="s">
        <v>5753</v>
      </c>
      <c r="C7688">
        <v>515.83000000000004</v>
      </c>
    </row>
    <row r="7689" spans="1:3" x14ac:dyDescent="0.25">
      <c r="A7689">
        <v>71200225</v>
      </c>
      <c r="B7689" t="s">
        <v>5754</v>
      </c>
      <c r="C7689">
        <v>488.33</v>
      </c>
    </row>
    <row r="7690" spans="1:3" x14ac:dyDescent="0.25">
      <c r="A7690">
        <v>71200227</v>
      </c>
      <c r="B7690" t="s">
        <v>5755</v>
      </c>
      <c r="C7690">
        <v>501.67</v>
      </c>
    </row>
    <row r="7691" spans="1:3" x14ac:dyDescent="0.25">
      <c r="A7691">
        <v>71200229</v>
      </c>
      <c r="B7691" t="s">
        <v>5756</v>
      </c>
      <c r="C7691">
        <v>540.83000000000004</v>
      </c>
    </row>
    <row r="7692" spans="1:3" x14ac:dyDescent="0.25">
      <c r="A7692">
        <v>71200625</v>
      </c>
      <c r="B7692" t="s">
        <v>5757</v>
      </c>
      <c r="C7692">
        <v>332.32</v>
      </c>
    </row>
    <row r="7693" spans="1:3" x14ac:dyDescent="0.25">
      <c r="A7693">
        <v>71200628</v>
      </c>
      <c r="B7693" t="s">
        <v>5758</v>
      </c>
      <c r="C7693">
        <v>364.5</v>
      </c>
    </row>
    <row r="7694" spans="1:3" x14ac:dyDescent="0.25">
      <c r="A7694">
        <v>71201014</v>
      </c>
      <c r="B7694" t="s">
        <v>5759</v>
      </c>
      <c r="C7694">
        <v>2.4300000000000002</v>
      </c>
    </row>
    <row r="7695" spans="1:3" x14ac:dyDescent="0.25">
      <c r="A7695">
        <v>71201114</v>
      </c>
      <c r="B7695" t="s">
        <v>5760</v>
      </c>
      <c r="C7695">
        <v>5.12</v>
      </c>
    </row>
    <row r="7696" spans="1:3" x14ac:dyDescent="0.25">
      <c r="A7696">
        <v>71201300</v>
      </c>
      <c r="B7696" t="s">
        <v>5761</v>
      </c>
      <c r="C7696">
        <v>332.5</v>
      </c>
    </row>
    <row r="7697" spans="1:3" x14ac:dyDescent="0.25">
      <c r="A7697">
        <v>71202114</v>
      </c>
      <c r="B7697" t="s">
        <v>5762</v>
      </c>
      <c r="C7697">
        <v>282.5</v>
      </c>
    </row>
    <row r="7698" spans="1:3" x14ac:dyDescent="0.25">
      <c r="A7698">
        <v>71202115</v>
      </c>
      <c r="B7698" t="s">
        <v>5763</v>
      </c>
      <c r="C7698">
        <v>265.83</v>
      </c>
    </row>
    <row r="7699" spans="1:3" x14ac:dyDescent="0.25">
      <c r="A7699">
        <v>71202116</v>
      </c>
      <c r="B7699" t="s">
        <v>5764</v>
      </c>
      <c r="C7699">
        <v>282.5</v>
      </c>
    </row>
    <row r="7700" spans="1:3" x14ac:dyDescent="0.25">
      <c r="A7700">
        <v>71202117</v>
      </c>
      <c r="B7700" t="s">
        <v>5765</v>
      </c>
      <c r="C7700">
        <v>290.83</v>
      </c>
    </row>
    <row r="7701" spans="1:3" x14ac:dyDescent="0.25">
      <c r="A7701">
        <v>71202118</v>
      </c>
      <c r="B7701" t="s">
        <v>5766</v>
      </c>
      <c r="C7701">
        <v>999.17</v>
      </c>
    </row>
    <row r="7702" spans="1:3" x14ac:dyDescent="0.25">
      <c r="A7702">
        <v>71202119</v>
      </c>
      <c r="B7702" t="s">
        <v>5767</v>
      </c>
      <c r="C7702">
        <v>1040.83</v>
      </c>
    </row>
    <row r="7703" spans="1:3" x14ac:dyDescent="0.25">
      <c r="A7703">
        <v>71202120</v>
      </c>
      <c r="B7703" t="s">
        <v>5768</v>
      </c>
      <c r="C7703">
        <v>1165.83</v>
      </c>
    </row>
    <row r="7704" spans="1:3" x14ac:dyDescent="0.25">
      <c r="A7704">
        <v>71202121</v>
      </c>
      <c r="B7704" t="s">
        <v>5769</v>
      </c>
      <c r="C7704">
        <v>1249.17</v>
      </c>
    </row>
    <row r="7705" spans="1:3" x14ac:dyDescent="0.25">
      <c r="A7705">
        <v>71202122</v>
      </c>
      <c r="B7705" t="s">
        <v>5770</v>
      </c>
      <c r="C7705">
        <v>290.83</v>
      </c>
    </row>
    <row r="7706" spans="1:3" x14ac:dyDescent="0.25">
      <c r="A7706">
        <v>71202130</v>
      </c>
      <c r="B7706" t="s">
        <v>5771</v>
      </c>
      <c r="C7706">
        <v>104.17</v>
      </c>
    </row>
    <row r="7707" spans="1:3" x14ac:dyDescent="0.25">
      <c r="A7707">
        <v>71202132</v>
      </c>
      <c r="B7707" t="s">
        <v>5772</v>
      </c>
      <c r="C7707">
        <v>115.83</v>
      </c>
    </row>
    <row r="7708" spans="1:3" x14ac:dyDescent="0.25">
      <c r="A7708">
        <v>71202134</v>
      </c>
      <c r="B7708" t="s">
        <v>5773</v>
      </c>
      <c r="C7708">
        <v>240.83</v>
      </c>
    </row>
    <row r="7709" spans="1:3" x14ac:dyDescent="0.25">
      <c r="A7709">
        <v>71202135</v>
      </c>
      <c r="B7709" t="s">
        <v>5774</v>
      </c>
      <c r="C7709">
        <v>374.17</v>
      </c>
    </row>
    <row r="7710" spans="1:3" x14ac:dyDescent="0.25">
      <c r="A7710">
        <v>71202136</v>
      </c>
      <c r="B7710" t="s">
        <v>5775</v>
      </c>
      <c r="C7710">
        <v>249.17</v>
      </c>
    </row>
    <row r="7711" spans="1:3" x14ac:dyDescent="0.25">
      <c r="A7711">
        <v>71202300</v>
      </c>
      <c r="B7711" t="s">
        <v>5776</v>
      </c>
      <c r="C7711">
        <v>592.12</v>
      </c>
    </row>
    <row r="7712" spans="1:3" x14ac:dyDescent="0.25">
      <c r="A7712">
        <v>71203001</v>
      </c>
      <c r="B7712" t="s">
        <v>8593</v>
      </c>
      <c r="C7712">
        <v>415.83</v>
      </c>
    </row>
    <row r="7713" spans="1:3" x14ac:dyDescent="0.25">
      <c r="A7713">
        <v>71203002</v>
      </c>
      <c r="B7713" t="s">
        <v>8594</v>
      </c>
      <c r="C7713">
        <v>540.83000000000004</v>
      </c>
    </row>
    <row r="7714" spans="1:3" x14ac:dyDescent="0.25">
      <c r="A7714">
        <v>71203003</v>
      </c>
      <c r="B7714" t="s">
        <v>8595</v>
      </c>
      <c r="C7714">
        <v>190.83</v>
      </c>
    </row>
    <row r="7715" spans="1:3" x14ac:dyDescent="0.25">
      <c r="A7715">
        <v>71203109</v>
      </c>
      <c r="B7715" t="s">
        <v>5777</v>
      </c>
      <c r="C7715">
        <v>539.38</v>
      </c>
    </row>
    <row r="7716" spans="1:3" x14ac:dyDescent="0.25">
      <c r="A7716">
        <v>71204000</v>
      </c>
      <c r="B7716" t="s">
        <v>5778</v>
      </c>
      <c r="C7716">
        <v>599.16999999999996</v>
      </c>
    </row>
    <row r="7717" spans="1:3" x14ac:dyDescent="0.25">
      <c r="A7717">
        <v>71204005</v>
      </c>
      <c r="B7717" t="s">
        <v>5779</v>
      </c>
      <c r="C7717">
        <v>574.16999999999996</v>
      </c>
    </row>
    <row r="7718" spans="1:3" x14ac:dyDescent="0.25">
      <c r="A7718">
        <v>71204010</v>
      </c>
      <c r="B7718" t="s">
        <v>5780</v>
      </c>
      <c r="C7718">
        <v>549.16999999999996</v>
      </c>
    </row>
    <row r="7719" spans="1:3" x14ac:dyDescent="0.25">
      <c r="A7719">
        <v>71204020</v>
      </c>
      <c r="B7719" t="s">
        <v>5781</v>
      </c>
      <c r="C7719">
        <v>390.83</v>
      </c>
    </row>
    <row r="7720" spans="1:3" x14ac:dyDescent="0.25">
      <c r="A7720">
        <v>71204025</v>
      </c>
      <c r="B7720" t="s">
        <v>5782</v>
      </c>
      <c r="C7720">
        <v>399.17</v>
      </c>
    </row>
    <row r="7721" spans="1:3" x14ac:dyDescent="0.25">
      <c r="A7721">
        <v>71205000</v>
      </c>
      <c r="B7721" t="s">
        <v>5783</v>
      </c>
      <c r="C7721">
        <v>507</v>
      </c>
    </row>
    <row r="7722" spans="1:3" x14ac:dyDescent="0.25">
      <c r="A7722">
        <v>71205001</v>
      </c>
      <c r="B7722" t="s">
        <v>5784</v>
      </c>
      <c r="C7722">
        <v>175</v>
      </c>
    </row>
    <row r="7723" spans="1:3" x14ac:dyDescent="0.25">
      <c r="A7723">
        <v>71205002</v>
      </c>
      <c r="B7723" t="s">
        <v>5785</v>
      </c>
      <c r="C7723">
        <v>200</v>
      </c>
    </row>
    <row r="7724" spans="1:3" x14ac:dyDescent="0.25">
      <c r="A7724">
        <v>71205100</v>
      </c>
      <c r="B7724" t="s">
        <v>5786</v>
      </c>
      <c r="C7724">
        <v>392</v>
      </c>
    </row>
    <row r="7725" spans="1:3" x14ac:dyDescent="0.25">
      <c r="A7725">
        <v>71205105</v>
      </c>
      <c r="B7725" t="s">
        <v>5787</v>
      </c>
      <c r="C7725">
        <v>415</v>
      </c>
    </row>
    <row r="7726" spans="1:3" x14ac:dyDescent="0.25">
      <c r="A7726">
        <v>71205108</v>
      </c>
      <c r="B7726" t="s">
        <v>5788</v>
      </c>
      <c r="C7726">
        <v>57.67</v>
      </c>
    </row>
    <row r="7727" spans="1:3" x14ac:dyDescent="0.25">
      <c r="A7727">
        <v>71205109</v>
      </c>
      <c r="B7727" t="s">
        <v>6667</v>
      </c>
      <c r="C7727">
        <v>465.83</v>
      </c>
    </row>
    <row r="7728" spans="1:3" x14ac:dyDescent="0.25">
      <c r="A7728">
        <v>71205110</v>
      </c>
      <c r="B7728" t="s">
        <v>5789</v>
      </c>
      <c r="C7728">
        <v>551.59</v>
      </c>
    </row>
    <row r="7729" spans="1:3" x14ac:dyDescent="0.25">
      <c r="A7729">
        <v>71205115</v>
      </c>
      <c r="B7729" t="s">
        <v>5790</v>
      </c>
      <c r="C7729">
        <v>324.17</v>
      </c>
    </row>
    <row r="7730" spans="1:3" x14ac:dyDescent="0.25">
      <c r="A7730">
        <v>71205198</v>
      </c>
      <c r="B7730" t="s">
        <v>5791</v>
      </c>
      <c r="C7730">
        <v>315.83</v>
      </c>
    </row>
    <row r="7731" spans="1:3" x14ac:dyDescent="0.25">
      <c r="A7731">
        <v>71205200</v>
      </c>
      <c r="B7731" t="s">
        <v>5792</v>
      </c>
      <c r="C7731">
        <v>315.83</v>
      </c>
    </row>
    <row r="7732" spans="1:3" x14ac:dyDescent="0.25">
      <c r="A7732">
        <v>71205201</v>
      </c>
      <c r="B7732" t="s">
        <v>5793</v>
      </c>
      <c r="C7732">
        <v>324.17</v>
      </c>
    </row>
    <row r="7733" spans="1:3" x14ac:dyDescent="0.25">
      <c r="A7733">
        <v>71205202</v>
      </c>
      <c r="B7733" t="s">
        <v>5794</v>
      </c>
      <c r="C7733">
        <v>332.5</v>
      </c>
    </row>
    <row r="7734" spans="1:3" x14ac:dyDescent="0.25">
      <c r="A7734">
        <v>71205205</v>
      </c>
      <c r="B7734" t="s">
        <v>5795</v>
      </c>
      <c r="C7734">
        <v>329.11</v>
      </c>
    </row>
    <row r="7735" spans="1:3" x14ac:dyDescent="0.25">
      <c r="A7735">
        <v>71207109</v>
      </c>
      <c r="B7735" t="s">
        <v>6668</v>
      </c>
      <c r="C7735">
        <v>490.83</v>
      </c>
    </row>
    <row r="7736" spans="1:3" x14ac:dyDescent="0.25">
      <c r="A7736">
        <v>71207205</v>
      </c>
      <c r="B7736" t="s">
        <v>5796</v>
      </c>
      <c r="C7736">
        <v>324.17</v>
      </c>
    </row>
    <row r="7737" spans="1:3" x14ac:dyDescent="0.25">
      <c r="A7737">
        <v>71207255</v>
      </c>
      <c r="B7737" t="s">
        <v>5797</v>
      </c>
      <c r="C7737">
        <v>375.28</v>
      </c>
    </row>
    <row r="7738" spans="1:3" x14ac:dyDescent="0.25">
      <c r="A7738">
        <v>71208424</v>
      </c>
      <c r="B7738" t="s">
        <v>5798</v>
      </c>
      <c r="C7738">
        <v>332.5</v>
      </c>
    </row>
    <row r="7739" spans="1:3" x14ac:dyDescent="0.25">
      <c r="A7739">
        <v>71208425</v>
      </c>
      <c r="B7739" t="s">
        <v>5799</v>
      </c>
      <c r="C7739">
        <v>332.5</v>
      </c>
    </row>
    <row r="7740" spans="1:3" x14ac:dyDescent="0.25">
      <c r="A7740">
        <v>71208426</v>
      </c>
      <c r="B7740" t="s">
        <v>5800</v>
      </c>
      <c r="C7740">
        <v>9.92</v>
      </c>
    </row>
    <row r="7741" spans="1:3" x14ac:dyDescent="0.25">
      <c r="A7741">
        <v>71208427</v>
      </c>
      <c r="B7741" t="s">
        <v>5801</v>
      </c>
      <c r="C7741">
        <v>15.33</v>
      </c>
    </row>
    <row r="7742" spans="1:3" x14ac:dyDescent="0.25">
      <c r="A7742">
        <v>71208428</v>
      </c>
      <c r="B7742" t="s">
        <v>7037</v>
      </c>
      <c r="C7742">
        <v>8.33</v>
      </c>
    </row>
    <row r="7743" spans="1:3" x14ac:dyDescent="0.25">
      <c r="A7743">
        <v>71208429</v>
      </c>
      <c r="B7743" t="s">
        <v>7038</v>
      </c>
      <c r="C7743">
        <v>14</v>
      </c>
    </row>
    <row r="7744" spans="1:3" x14ac:dyDescent="0.25">
      <c r="A7744">
        <v>71230020</v>
      </c>
      <c r="B7744" t="s">
        <v>5802</v>
      </c>
      <c r="C7744">
        <v>900</v>
      </c>
    </row>
    <row r="7745" spans="1:3" x14ac:dyDescent="0.25">
      <c r="A7745">
        <v>71230040</v>
      </c>
      <c r="B7745" t="s">
        <v>5803</v>
      </c>
      <c r="C7745">
        <v>1241.67</v>
      </c>
    </row>
    <row r="7746" spans="1:3" x14ac:dyDescent="0.25">
      <c r="A7746">
        <v>71250020</v>
      </c>
      <c r="B7746" t="s">
        <v>5804</v>
      </c>
      <c r="C7746">
        <v>465.83</v>
      </c>
    </row>
    <row r="7747" spans="1:3" x14ac:dyDescent="0.25">
      <c r="A7747">
        <v>71250030</v>
      </c>
      <c r="B7747" t="s">
        <v>5805</v>
      </c>
      <c r="C7747">
        <v>357.5</v>
      </c>
    </row>
    <row r="7748" spans="1:3" x14ac:dyDescent="0.25">
      <c r="A7748">
        <v>71250040</v>
      </c>
      <c r="B7748" t="s">
        <v>5806</v>
      </c>
      <c r="C7748">
        <v>374.17</v>
      </c>
    </row>
    <row r="7749" spans="1:3" x14ac:dyDescent="0.25">
      <c r="A7749">
        <v>71261300</v>
      </c>
      <c r="B7749" t="s">
        <v>5807</v>
      </c>
      <c r="C7749">
        <v>374.17</v>
      </c>
    </row>
    <row r="7750" spans="1:3" x14ac:dyDescent="0.25">
      <c r="A7750">
        <v>71265515</v>
      </c>
      <c r="B7750" t="s">
        <v>5808</v>
      </c>
      <c r="C7750">
        <v>4.3600000000000003</v>
      </c>
    </row>
    <row r="7751" spans="1:3" x14ac:dyDescent="0.25">
      <c r="A7751">
        <v>71265516</v>
      </c>
      <c r="B7751" t="s">
        <v>5809</v>
      </c>
      <c r="C7751">
        <v>54.25</v>
      </c>
    </row>
    <row r="7752" spans="1:3" x14ac:dyDescent="0.25">
      <c r="A7752">
        <v>71265517</v>
      </c>
      <c r="B7752" t="s">
        <v>5810</v>
      </c>
      <c r="C7752">
        <v>73.150000000000006</v>
      </c>
    </row>
    <row r="7753" spans="1:3" x14ac:dyDescent="0.25">
      <c r="A7753">
        <v>71268512</v>
      </c>
      <c r="B7753" t="s">
        <v>5811</v>
      </c>
      <c r="C7753">
        <v>33.020000000000003</v>
      </c>
    </row>
    <row r="7754" spans="1:3" x14ac:dyDescent="0.25">
      <c r="A7754">
        <v>71268513</v>
      </c>
      <c r="B7754" t="s">
        <v>5812</v>
      </c>
      <c r="C7754">
        <v>58.33</v>
      </c>
    </row>
    <row r="7755" spans="1:3" x14ac:dyDescent="0.25">
      <c r="A7755">
        <v>71268515</v>
      </c>
      <c r="B7755" t="s">
        <v>5813</v>
      </c>
      <c r="C7755">
        <v>61.67</v>
      </c>
    </row>
    <row r="7756" spans="1:3" x14ac:dyDescent="0.25">
      <c r="A7756">
        <v>71268516</v>
      </c>
      <c r="B7756" t="s">
        <v>5814</v>
      </c>
      <c r="C7756">
        <v>33.25</v>
      </c>
    </row>
    <row r="7757" spans="1:3" x14ac:dyDescent="0.25">
      <c r="A7757">
        <v>71268517</v>
      </c>
      <c r="B7757" t="s">
        <v>5815</v>
      </c>
      <c r="C7757">
        <v>34.78</v>
      </c>
    </row>
    <row r="7758" spans="1:3" x14ac:dyDescent="0.25">
      <c r="A7758">
        <v>71268518</v>
      </c>
      <c r="B7758" t="s">
        <v>5816</v>
      </c>
      <c r="C7758">
        <v>75</v>
      </c>
    </row>
    <row r="7759" spans="1:3" x14ac:dyDescent="0.25">
      <c r="A7759">
        <v>71268519</v>
      </c>
      <c r="B7759" t="s">
        <v>5817</v>
      </c>
      <c r="C7759">
        <v>82.5</v>
      </c>
    </row>
    <row r="7760" spans="1:3" x14ac:dyDescent="0.25">
      <c r="A7760">
        <v>71268549</v>
      </c>
      <c r="B7760" t="s">
        <v>5818</v>
      </c>
      <c r="C7760">
        <v>90.83</v>
      </c>
    </row>
    <row r="7761" spans="1:3" x14ac:dyDescent="0.25">
      <c r="A7761">
        <v>71268599</v>
      </c>
      <c r="B7761" t="s">
        <v>5819</v>
      </c>
      <c r="C7761">
        <v>57.5</v>
      </c>
    </row>
    <row r="7762" spans="1:3" x14ac:dyDescent="0.25">
      <c r="A7762">
        <v>71268600</v>
      </c>
      <c r="B7762" t="s">
        <v>5820</v>
      </c>
      <c r="C7762">
        <v>349.17</v>
      </c>
    </row>
    <row r="7763" spans="1:3" x14ac:dyDescent="0.25">
      <c r="A7763">
        <v>71268601</v>
      </c>
      <c r="B7763" t="s">
        <v>5821</v>
      </c>
      <c r="C7763">
        <v>40.83</v>
      </c>
    </row>
    <row r="7764" spans="1:3" x14ac:dyDescent="0.25">
      <c r="A7764">
        <v>71268612</v>
      </c>
      <c r="B7764" t="s">
        <v>5822</v>
      </c>
      <c r="C7764">
        <v>65.83</v>
      </c>
    </row>
    <row r="7765" spans="1:3" x14ac:dyDescent="0.25">
      <c r="A7765">
        <v>71268613</v>
      </c>
      <c r="B7765" t="s">
        <v>5823</v>
      </c>
      <c r="C7765">
        <v>89.08</v>
      </c>
    </row>
    <row r="7766" spans="1:3" x14ac:dyDescent="0.25">
      <c r="A7766">
        <v>71276670</v>
      </c>
      <c r="B7766" t="s">
        <v>5824</v>
      </c>
      <c r="C7766">
        <v>1290.83</v>
      </c>
    </row>
    <row r="7767" spans="1:3" x14ac:dyDescent="0.25">
      <c r="A7767">
        <v>71276680</v>
      </c>
      <c r="B7767" t="s">
        <v>5825</v>
      </c>
      <c r="C7767">
        <v>1582.5</v>
      </c>
    </row>
    <row r="7768" spans="1:3" x14ac:dyDescent="0.25">
      <c r="A7768">
        <v>71276690</v>
      </c>
      <c r="B7768" t="s">
        <v>5826</v>
      </c>
      <c r="C7768">
        <v>1874.17</v>
      </c>
    </row>
    <row r="7769" spans="1:3" x14ac:dyDescent="0.25">
      <c r="A7769">
        <v>71277770</v>
      </c>
      <c r="B7769" t="s">
        <v>5827</v>
      </c>
      <c r="C7769">
        <v>1249.17</v>
      </c>
    </row>
    <row r="7770" spans="1:3" x14ac:dyDescent="0.25">
      <c r="A7770">
        <v>71277780</v>
      </c>
      <c r="B7770" t="s">
        <v>5828</v>
      </c>
      <c r="C7770">
        <v>1540.83</v>
      </c>
    </row>
    <row r="7771" spans="1:3" x14ac:dyDescent="0.25">
      <c r="A7771">
        <v>71277790</v>
      </c>
      <c r="B7771" t="s">
        <v>5829</v>
      </c>
      <c r="C7771">
        <v>1832.5</v>
      </c>
    </row>
    <row r="7772" spans="1:3" x14ac:dyDescent="0.25">
      <c r="A7772">
        <v>71278005</v>
      </c>
      <c r="B7772" t="s">
        <v>5830</v>
      </c>
      <c r="C7772">
        <v>1082.5</v>
      </c>
    </row>
    <row r="7773" spans="1:3" x14ac:dyDescent="0.25">
      <c r="A7773">
        <v>71278006</v>
      </c>
      <c r="B7773" t="s">
        <v>5831</v>
      </c>
      <c r="C7773">
        <v>1457.5</v>
      </c>
    </row>
    <row r="7774" spans="1:3" x14ac:dyDescent="0.25">
      <c r="A7774">
        <v>71278007</v>
      </c>
      <c r="B7774" t="s">
        <v>5832</v>
      </c>
      <c r="C7774">
        <v>1832.5</v>
      </c>
    </row>
    <row r="7775" spans="1:3" x14ac:dyDescent="0.25">
      <c r="A7775">
        <v>71278025</v>
      </c>
      <c r="B7775" t="s">
        <v>5833</v>
      </c>
      <c r="C7775">
        <v>640.83000000000004</v>
      </c>
    </row>
    <row r="7776" spans="1:3" x14ac:dyDescent="0.25">
      <c r="A7776">
        <v>71278026</v>
      </c>
      <c r="B7776" t="s">
        <v>5834</v>
      </c>
      <c r="C7776">
        <v>749.17</v>
      </c>
    </row>
    <row r="7777" spans="1:3" x14ac:dyDescent="0.25">
      <c r="A7777">
        <v>71278027</v>
      </c>
      <c r="B7777" t="s">
        <v>5835</v>
      </c>
      <c r="C7777">
        <v>915.83</v>
      </c>
    </row>
    <row r="7778" spans="1:3" x14ac:dyDescent="0.25">
      <c r="A7778">
        <v>71278050</v>
      </c>
      <c r="B7778" t="s">
        <v>5836</v>
      </c>
      <c r="C7778">
        <v>1140.83</v>
      </c>
    </row>
    <row r="7779" spans="1:3" x14ac:dyDescent="0.25">
      <c r="A7779">
        <v>71278051</v>
      </c>
      <c r="B7779" t="s">
        <v>5837</v>
      </c>
      <c r="C7779">
        <v>1332.5</v>
      </c>
    </row>
    <row r="7780" spans="1:3" x14ac:dyDescent="0.25">
      <c r="A7780">
        <v>71278052</v>
      </c>
      <c r="B7780" t="s">
        <v>5838</v>
      </c>
      <c r="C7780">
        <v>1665.83</v>
      </c>
    </row>
    <row r="7781" spans="1:3" x14ac:dyDescent="0.25">
      <c r="A7781">
        <v>71278062</v>
      </c>
      <c r="B7781" t="s">
        <v>5839</v>
      </c>
      <c r="C7781">
        <v>647.01</v>
      </c>
    </row>
    <row r="7782" spans="1:3" x14ac:dyDescent="0.25">
      <c r="A7782">
        <v>71278063</v>
      </c>
      <c r="B7782" t="s">
        <v>5840</v>
      </c>
      <c r="C7782">
        <v>805.21</v>
      </c>
    </row>
    <row r="7783" spans="1:3" x14ac:dyDescent="0.25">
      <c r="A7783">
        <v>71278064</v>
      </c>
      <c r="B7783" t="s">
        <v>5841</v>
      </c>
      <c r="C7783">
        <v>943.81</v>
      </c>
    </row>
    <row r="7784" spans="1:3" x14ac:dyDescent="0.25">
      <c r="A7784">
        <v>71278070</v>
      </c>
      <c r="B7784" t="s">
        <v>5842</v>
      </c>
      <c r="C7784">
        <v>929.38</v>
      </c>
    </row>
    <row r="7785" spans="1:3" x14ac:dyDescent="0.25">
      <c r="A7785">
        <v>71278071</v>
      </c>
      <c r="B7785" t="s">
        <v>5843</v>
      </c>
      <c r="C7785">
        <v>1191.68</v>
      </c>
    </row>
    <row r="7786" spans="1:3" x14ac:dyDescent="0.25">
      <c r="A7786">
        <v>71278072</v>
      </c>
      <c r="B7786" t="s">
        <v>5844</v>
      </c>
      <c r="C7786">
        <v>1435.64</v>
      </c>
    </row>
    <row r="7787" spans="1:3" x14ac:dyDescent="0.25">
      <c r="A7787">
        <v>71278870</v>
      </c>
      <c r="B7787" t="s">
        <v>5845</v>
      </c>
      <c r="C7787">
        <v>1415.83</v>
      </c>
    </row>
    <row r="7788" spans="1:3" x14ac:dyDescent="0.25">
      <c r="A7788">
        <v>71278880</v>
      </c>
      <c r="B7788" t="s">
        <v>5846</v>
      </c>
      <c r="C7788">
        <v>1749.17</v>
      </c>
    </row>
    <row r="7789" spans="1:3" x14ac:dyDescent="0.25">
      <c r="A7789">
        <v>71278890</v>
      </c>
      <c r="B7789" t="s">
        <v>5847</v>
      </c>
      <c r="C7789">
        <v>2082.5</v>
      </c>
    </row>
    <row r="7790" spans="1:3" x14ac:dyDescent="0.25">
      <c r="A7790">
        <v>71279050</v>
      </c>
      <c r="B7790" t="s">
        <v>5848</v>
      </c>
      <c r="C7790">
        <v>999.17</v>
      </c>
    </row>
    <row r="7791" spans="1:3" x14ac:dyDescent="0.25">
      <c r="A7791">
        <v>71279051</v>
      </c>
      <c r="B7791" t="s">
        <v>5849</v>
      </c>
      <c r="C7791">
        <v>1124.17</v>
      </c>
    </row>
    <row r="7792" spans="1:3" x14ac:dyDescent="0.25">
      <c r="A7792">
        <v>71279052</v>
      </c>
      <c r="B7792" t="s">
        <v>5850</v>
      </c>
      <c r="C7792">
        <v>1374.17</v>
      </c>
    </row>
    <row r="7793" spans="1:3" x14ac:dyDescent="0.25">
      <c r="A7793">
        <v>71279060</v>
      </c>
      <c r="B7793" t="s">
        <v>5851</v>
      </c>
      <c r="C7793">
        <v>854.92</v>
      </c>
    </row>
    <row r="7794" spans="1:3" x14ac:dyDescent="0.25">
      <c r="A7794">
        <v>71279061</v>
      </c>
      <c r="B7794" t="s">
        <v>5852</v>
      </c>
      <c r="C7794">
        <v>1086.54</v>
      </c>
    </row>
    <row r="7795" spans="1:3" x14ac:dyDescent="0.25">
      <c r="A7795">
        <v>71279062</v>
      </c>
      <c r="B7795" t="s">
        <v>5853</v>
      </c>
      <c r="C7795">
        <v>1303.21</v>
      </c>
    </row>
    <row r="7796" spans="1:3" x14ac:dyDescent="0.25">
      <c r="A7796">
        <v>71279970</v>
      </c>
      <c r="B7796" t="s">
        <v>5854</v>
      </c>
      <c r="C7796">
        <v>1124.17</v>
      </c>
    </row>
    <row r="7797" spans="1:3" x14ac:dyDescent="0.25">
      <c r="A7797">
        <v>71279980</v>
      </c>
      <c r="B7797" t="s">
        <v>5855</v>
      </c>
      <c r="C7797">
        <v>1374.17</v>
      </c>
    </row>
    <row r="7798" spans="1:3" x14ac:dyDescent="0.25">
      <c r="A7798">
        <v>71279990</v>
      </c>
      <c r="B7798" t="s">
        <v>5856</v>
      </c>
      <c r="C7798">
        <v>1582.5</v>
      </c>
    </row>
    <row r="7799" spans="1:3" x14ac:dyDescent="0.25">
      <c r="A7799">
        <v>71890001</v>
      </c>
      <c r="B7799" t="s">
        <v>5857</v>
      </c>
      <c r="C7799">
        <v>1931</v>
      </c>
    </row>
    <row r="7800" spans="1:3" x14ac:dyDescent="0.25">
      <c r="A7800">
        <v>71890002</v>
      </c>
      <c r="B7800" t="s">
        <v>5858</v>
      </c>
      <c r="C7800">
        <v>2070</v>
      </c>
    </row>
    <row r="7801" spans="1:3" x14ac:dyDescent="0.25">
      <c r="A7801">
        <v>71890003</v>
      </c>
      <c r="B7801" t="s">
        <v>5859</v>
      </c>
      <c r="C7801">
        <v>2660</v>
      </c>
    </row>
    <row r="7802" spans="1:3" x14ac:dyDescent="0.25">
      <c r="A7802">
        <v>71890004</v>
      </c>
      <c r="B7802" t="s">
        <v>5860</v>
      </c>
      <c r="C7802">
        <v>2317</v>
      </c>
    </row>
    <row r="7803" spans="1:3" x14ac:dyDescent="0.25">
      <c r="A7803">
        <v>71890005</v>
      </c>
      <c r="B7803" t="s">
        <v>5861</v>
      </c>
      <c r="C7803">
        <v>3082</v>
      </c>
    </row>
    <row r="7804" spans="1:3" x14ac:dyDescent="0.25">
      <c r="A7804">
        <v>71890006</v>
      </c>
      <c r="B7804" t="s">
        <v>5862</v>
      </c>
      <c r="C7804">
        <v>3519</v>
      </c>
    </row>
    <row r="7805" spans="1:3" x14ac:dyDescent="0.25">
      <c r="A7805">
        <v>72111388</v>
      </c>
      <c r="B7805" t="s">
        <v>5863</v>
      </c>
      <c r="C7805">
        <v>2957.04</v>
      </c>
    </row>
    <row r="7806" spans="1:3" x14ac:dyDescent="0.25">
      <c r="A7806">
        <v>72111389</v>
      </c>
      <c r="B7806" t="s">
        <v>5864</v>
      </c>
      <c r="C7806">
        <v>3586.85</v>
      </c>
    </row>
    <row r="7807" spans="1:3" x14ac:dyDescent="0.25">
      <c r="A7807">
        <v>72111392</v>
      </c>
      <c r="B7807" t="s">
        <v>5865</v>
      </c>
      <c r="C7807">
        <v>4218</v>
      </c>
    </row>
    <row r="7808" spans="1:3" x14ac:dyDescent="0.25">
      <c r="A7808">
        <v>72111394</v>
      </c>
      <c r="B7808" t="s">
        <v>5866</v>
      </c>
      <c r="C7808">
        <v>4403</v>
      </c>
    </row>
    <row r="7809" spans="1:3" x14ac:dyDescent="0.25">
      <c r="A7809">
        <v>72111395</v>
      </c>
      <c r="B7809" t="s">
        <v>5867</v>
      </c>
      <c r="C7809">
        <v>3056.2</v>
      </c>
    </row>
    <row r="7810" spans="1:3" x14ac:dyDescent="0.25">
      <c r="A7810">
        <v>72111396</v>
      </c>
      <c r="B7810" t="s">
        <v>5868</v>
      </c>
      <c r="C7810">
        <v>3034</v>
      </c>
    </row>
    <row r="7811" spans="1:3" x14ac:dyDescent="0.25">
      <c r="A7811">
        <v>72111397</v>
      </c>
      <c r="B7811" t="s">
        <v>5869</v>
      </c>
      <c r="C7811">
        <v>2597.4</v>
      </c>
    </row>
    <row r="7812" spans="1:3" x14ac:dyDescent="0.25">
      <c r="A7812">
        <v>72111398</v>
      </c>
      <c r="B7812" t="s">
        <v>5870</v>
      </c>
      <c r="C7812">
        <v>2957.04</v>
      </c>
    </row>
    <row r="7813" spans="1:3" x14ac:dyDescent="0.25">
      <c r="A7813">
        <v>72111399</v>
      </c>
      <c r="B7813" t="s">
        <v>5871</v>
      </c>
      <c r="C7813">
        <v>4580.6000000000004</v>
      </c>
    </row>
    <row r="7814" spans="1:3" x14ac:dyDescent="0.25">
      <c r="A7814">
        <v>72131010</v>
      </c>
      <c r="B7814" t="s">
        <v>5872</v>
      </c>
      <c r="C7814">
        <v>4165.83</v>
      </c>
    </row>
    <row r="7815" spans="1:3" x14ac:dyDescent="0.25">
      <c r="A7815">
        <v>72131011</v>
      </c>
      <c r="B7815" t="s">
        <v>5873</v>
      </c>
      <c r="C7815">
        <v>332.5</v>
      </c>
    </row>
    <row r="7816" spans="1:3" x14ac:dyDescent="0.25">
      <c r="A7816">
        <v>72131012</v>
      </c>
      <c r="B7816" t="s">
        <v>5874</v>
      </c>
      <c r="C7816">
        <v>282.5</v>
      </c>
    </row>
    <row r="7817" spans="1:3" x14ac:dyDescent="0.25">
      <c r="A7817">
        <v>72131020</v>
      </c>
      <c r="B7817" t="s">
        <v>5875</v>
      </c>
      <c r="C7817">
        <v>4832.5</v>
      </c>
    </row>
    <row r="7818" spans="1:3" x14ac:dyDescent="0.25">
      <c r="A7818">
        <v>72131021</v>
      </c>
      <c r="B7818" t="s">
        <v>5876</v>
      </c>
      <c r="C7818">
        <v>374.17</v>
      </c>
    </row>
    <row r="7819" spans="1:3" x14ac:dyDescent="0.25">
      <c r="A7819">
        <v>72131022</v>
      </c>
      <c r="B7819" t="s">
        <v>5877</v>
      </c>
      <c r="C7819">
        <v>325</v>
      </c>
    </row>
    <row r="7820" spans="1:3" x14ac:dyDescent="0.25">
      <c r="A7820">
        <v>72131031</v>
      </c>
      <c r="B7820" t="s">
        <v>8596</v>
      </c>
      <c r="C7820">
        <v>4575</v>
      </c>
    </row>
    <row r="7821" spans="1:3" x14ac:dyDescent="0.25">
      <c r="A7821">
        <v>72131032</v>
      </c>
      <c r="B7821" t="s">
        <v>8597</v>
      </c>
      <c r="C7821">
        <v>4991.67</v>
      </c>
    </row>
    <row r="7822" spans="1:3" x14ac:dyDescent="0.25">
      <c r="A7822">
        <v>72131033</v>
      </c>
      <c r="B7822" t="s">
        <v>8598</v>
      </c>
      <c r="C7822">
        <v>5249.17</v>
      </c>
    </row>
    <row r="7823" spans="1:3" x14ac:dyDescent="0.25">
      <c r="A7823">
        <v>72131041</v>
      </c>
      <c r="B7823" t="s">
        <v>8599</v>
      </c>
      <c r="C7823">
        <v>3082.5</v>
      </c>
    </row>
    <row r="7824" spans="1:3" x14ac:dyDescent="0.25">
      <c r="A7824">
        <v>72131042</v>
      </c>
      <c r="B7824" t="s">
        <v>8600</v>
      </c>
      <c r="C7824">
        <v>3415.83</v>
      </c>
    </row>
    <row r="7825" spans="1:3" x14ac:dyDescent="0.25">
      <c r="A7825">
        <v>72131043</v>
      </c>
      <c r="B7825" t="s">
        <v>8601</v>
      </c>
      <c r="C7825">
        <v>3582.5</v>
      </c>
    </row>
    <row r="7826" spans="1:3" x14ac:dyDescent="0.25">
      <c r="A7826">
        <v>72131200</v>
      </c>
      <c r="B7826" t="s">
        <v>5878</v>
      </c>
      <c r="C7826">
        <v>2915.83</v>
      </c>
    </row>
    <row r="7827" spans="1:3" x14ac:dyDescent="0.25">
      <c r="A7827">
        <v>72131210</v>
      </c>
      <c r="B7827" t="s">
        <v>5879</v>
      </c>
      <c r="C7827">
        <v>4165.83</v>
      </c>
    </row>
    <row r="7828" spans="1:3" x14ac:dyDescent="0.25">
      <c r="A7828">
        <v>72131212</v>
      </c>
      <c r="B7828" t="s">
        <v>8602</v>
      </c>
      <c r="C7828">
        <v>4908.33</v>
      </c>
    </row>
    <row r="7829" spans="1:3" x14ac:dyDescent="0.25">
      <c r="A7829">
        <v>72131213</v>
      </c>
      <c r="B7829" t="s">
        <v>8603</v>
      </c>
      <c r="C7829">
        <v>3325</v>
      </c>
    </row>
    <row r="7830" spans="1:3" x14ac:dyDescent="0.25">
      <c r="A7830">
        <v>72131214</v>
      </c>
      <c r="B7830" t="s">
        <v>5880</v>
      </c>
      <c r="C7830">
        <v>3741.67</v>
      </c>
    </row>
    <row r="7831" spans="1:3" x14ac:dyDescent="0.25">
      <c r="A7831">
        <v>72131216</v>
      </c>
      <c r="B7831" t="s">
        <v>5881</v>
      </c>
      <c r="C7831">
        <v>3908.33</v>
      </c>
    </row>
    <row r="7832" spans="1:3" x14ac:dyDescent="0.25">
      <c r="A7832">
        <v>72131218</v>
      </c>
      <c r="B7832" t="s">
        <v>5882</v>
      </c>
      <c r="C7832">
        <v>4158.33</v>
      </c>
    </row>
    <row r="7833" spans="1:3" x14ac:dyDescent="0.25">
      <c r="A7833">
        <v>72131220</v>
      </c>
      <c r="B7833" t="s">
        <v>5883</v>
      </c>
      <c r="C7833">
        <v>2915.83</v>
      </c>
    </row>
    <row r="7834" spans="1:3" x14ac:dyDescent="0.25">
      <c r="A7834">
        <v>72131222</v>
      </c>
      <c r="B7834" t="s">
        <v>8604</v>
      </c>
      <c r="C7834">
        <v>3825</v>
      </c>
    </row>
    <row r="7835" spans="1:3" x14ac:dyDescent="0.25">
      <c r="A7835">
        <v>72131224</v>
      </c>
      <c r="B7835" t="s">
        <v>8605</v>
      </c>
      <c r="C7835">
        <v>4700</v>
      </c>
    </row>
    <row r="7836" spans="1:3" x14ac:dyDescent="0.25">
      <c r="A7836">
        <v>72131250</v>
      </c>
      <c r="B7836" t="s">
        <v>5884</v>
      </c>
      <c r="C7836">
        <v>3332.5</v>
      </c>
    </row>
    <row r="7837" spans="1:3" x14ac:dyDescent="0.25">
      <c r="A7837">
        <v>72131260</v>
      </c>
      <c r="B7837" t="s">
        <v>5885</v>
      </c>
      <c r="C7837">
        <v>3499.17</v>
      </c>
    </row>
    <row r="7838" spans="1:3" x14ac:dyDescent="0.25">
      <c r="A7838">
        <v>72131270</v>
      </c>
      <c r="B7838" t="s">
        <v>5886</v>
      </c>
      <c r="C7838">
        <v>3499.17</v>
      </c>
    </row>
    <row r="7839" spans="1:3" x14ac:dyDescent="0.25">
      <c r="A7839">
        <v>72131280</v>
      </c>
      <c r="B7839" t="s">
        <v>5887</v>
      </c>
      <c r="C7839">
        <v>3915.83</v>
      </c>
    </row>
    <row r="7840" spans="1:3" x14ac:dyDescent="0.25">
      <c r="A7840">
        <v>72131290</v>
      </c>
      <c r="B7840" t="s">
        <v>5888</v>
      </c>
      <c r="C7840">
        <v>3915.83</v>
      </c>
    </row>
    <row r="7841" spans="1:3" x14ac:dyDescent="0.25">
      <c r="A7841">
        <v>72131350</v>
      </c>
      <c r="B7841" t="s">
        <v>5889</v>
      </c>
      <c r="C7841">
        <v>3749.17</v>
      </c>
    </row>
    <row r="7842" spans="1:3" x14ac:dyDescent="0.25">
      <c r="A7842">
        <v>72131360</v>
      </c>
      <c r="B7842" t="s">
        <v>5890</v>
      </c>
      <c r="C7842">
        <v>3749.17</v>
      </c>
    </row>
    <row r="7843" spans="1:3" x14ac:dyDescent="0.25">
      <c r="A7843">
        <v>72131370</v>
      </c>
      <c r="B7843" t="s">
        <v>5891</v>
      </c>
      <c r="C7843">
        <v>2915.83</v>
      </c>
    </row>
    <row r="7844" spans="1:3" x14ac:dyDescent="0.25">
      <c r="A7844">
        <v>72131380</v>
      </c>
      <c r="B7844" t="s">
        <v>5892</v>
      </c>
      <c r="C7844">
        <v>2915.83</v>
      </c>
    </row>
    <row r="7845" spans="1:3" x14ac:dyDescent="0.25">
      <c r="A7845">
        <v>72131390</v>
      </c>
      <c r="B7845" t="s">
        <v>5893</v>
      </c>
      <c r="C7845">
        <v>1999.17</v>
      </c>
    </row>
    <row r="7846" spans="1:3" x14ac:dyDescent="0.25">
      <c r="A7846">
        <v>72131400</v>
      </c>
      <c r="B7846" t="s">
        <v>5894</v>
      </c>
      <c r="C7846">
        <v>3991.67</v>
      </c>
    </row>
    <row r="7847" spans="1:3" x14ac:dyDescent="0.25">
      <c r="A7847">
        <v>72131410</v>
      </c>
      <c r="B7847" t="s">
        <v>5895</v>
      </c>
      <c r="C7847">
        <v>3332.5</v>
      </c>
    </row>
    <row r="7848" spans="1:3" x14ac:dyDescent="0.25">
      <c r="A7848">
        <v>72131480</v>
      </c>
      <c r="B7848" t="s">
        <v>5896</v>
      </c>
      <c r="C7848">
        <v>4499.17</v>
      </c>
    </row>
    <row r="7849" spans="1:3" x14ac:dyDescent="0.25">
      <c r="A7849">
        <v>72132201</v>
      </c>
      <c r="B7849" t="s">
        <v>8606</v>
      </c>
      <c r="C7849">
        <v>7407.5</v>
      </c>
    </row>
    <row r="7850" spans="1:3" x14ac:dyDescent="0.25">
      <c r="A7850">
        <v>72132202</v>
      </c>
      <c r="B7850" t="s">
        <v>8607</v>
      </c>
      <c r="C7850">
        <v>5490.83</v>
      </c>
    </row>
    <row r="7851" spans="1:3" x14ac:dyDescent="0.25">
      <c r="A7851">
        <v>72132203</v>
      </c>
      <c r="B7851" t="s">
        <v>8608</v>
      </c>
      <c r="C7851">
        <v>7075</v>
      </c>
    </row>
    <row r="7852" spans="1:3" x14ac:dyDescent="0.25">
      <c r="A7852">
        <v>72132210</v>
      </c>
      <c r="B7852" t="s">
        <v>8609</v>
      </c>
      <c r="C7852">
        <v>11665.83</v>
      </c>
    </row>
    <row r="7853" spans="1:3" x14ac:dyDescent="0.25">
      <c r="A7853">
        <v>72132220</v>
      </c>
      <c r="B7853" t="s">
        <v>8610</v>
      </c>
      <c r="C7853">
        <v>12082.5</v>
      </c>
    </row>
    <row r="7854" spans="1:3" x14ac:dyDescent="0.25">
      <c r="A7854">
        <v>72144735</v>
      </c>
      <c r="B7854" t="s">
        <v>5897</v>
      </c>
      <c r="C7854">
        <v>1332.5</v>
      </c>
    </row>
    <row r="7855" spans="1:3" x14ac:dyDescent="0.25">
      <c r="A7855">
        <v>72144736</v>
      </c>
      <c r="B7855" t="s">
        <v>5898</v>
      </c>
      <c r="C7855">
        <v>1332.5</v>
      </c>
    </row>
    <row r="7856" spans="1:3" x14ac:dyDescent="0.25">
      <c r="A7856">
        <v>72144740</v>
      </c>
      <c r="B7856" t="s">
        <v>5899</v>
      </c>
      <c r="C7856">
        <v>999</v>
      </c>
    </row>
    <row r="7857" spans="1:3" x14ac:dyDescent="0.25">
      <c r="A7857">
        <v>72144750</v>
      </c>
      <c r="B7857" t="s">
        <v>5900</v>
      </c>
      <c r="C7857">
        <v>985.5</v>
      </c>
    </row>
    <row r="7858" spans="1:3" x14ac:dyDescent="0.25">
      <c r="A7858">
        <v>72145000</v>
      </c>
      <c r="B7858" t="s">
        <v>5901</v>
      </c>
      <c r="C7858">
        <v>2040.83</v>
      </c>
    </row>
    <row r="7859" spans="1:3" x14ac:dyDescent="0.25">
      <c r="A7859">
        <v>72145010</v>
      </c>
      <c r="B7859" t="s">
        <v>5902</v>
      </c>
      <c r="C7859">
        <v>1665.83</v>
      </c>
    </row>
    <row r="7860" spans="1:3" x14ac:dyDescent="0.25">
      <c r="A7860">
        <v>72145060</v>
      </c>
      <c r="B7860" t="s">
        <v>5903</v>
      </c>
      <c r="C7860">
        <v>4332.5</v>
      </c>
    </row>
    <row r="7861" spans="1:3" x14ac:dyDescent="0.25">
      <c r="A7861">
        <v>72145070</v>
      </c>
      <c r="B7861" t="s">
        <v>5904</v>
      </c>
      <c r="C7861">
        <v>5332.5</v>
      </c>
    </row>
    <row r="7862" spans="1:3" x14ac:dyDescent="0.25">
      <c r="A7862">
        <v>72145100</v>
      </c>
      <c r="B7862" t="s">
        <v>5905</v>
      </c>
      <c r="C7862">
        <v>5408.33</v>
      </c>
    </row>
    <row r="7863" spans="1:3" x14ac:dyDescent="0.25">
      <c r="A7863">
        <v>72145120</v>
      </c>
      <c r="B7863" t="s">
        <v>5906</v>
      </c>
      <c r="C7863">
        <v>5825</v>
      </c>
    </row>
    <row r="7864" spans="1:3" x14ac:dyDescent="0.25">
      <c r="A7864">
        <v>72145130</v>
      </c>
      <c r="B7864" t="s">
        <v>5907</v>
      </c>
      <c r="C7864">
        <v>5658.33</v>
      </c>
    </row>
    <row r="7865" spans="1:3" x14ac:dyDescent="0.25">
      <c r="A7865">
        <v>72145580</v>
      </c>
      <c r="B7865" t="s">
        <v>5908</v>
      </c>
      <c r="C7865">
        <v>26.27</v>
      </c>
    </row>
    <row r="7866" spans="1:3" x14ac:dyDescent="0.25">
      <c r="A7866">
        <v>72145581</v>
      </c>
      <c r="B7866" t="s">
        <v>5909</v>
      </c>
      <c r="C7866">
        <v>157.5</v>
      </c>
    </row>
    <row r="7867" spans="1:3" x14ac:dyDescent="0.25">
      <c r="A7867">
        <v>72148859</v>
      </c>
      <c r="B7867" t="s">
        <v>5910</v>
      </c>
      <c r="C7867">
        <v>1273</v>
      </c>
    </row>
    <row r="7868" spans="1:3" x14ac:dyDescent="0.25">
      <c r="A7868">
        <v>72148863</v>
      </c>
      <c r="B7868" t="s">
        <v>5911</v>
      </c>
      <c r="C7868">
        <v>1437</v>
      </c>
    </row>
    <row r="7869" spans="1:3" x14ac:dyDescent="0.25">
      <c r="A7869">
        <v>72152000</v>
      </c>
      <c r="B7869" t="s">
        <v>5912</v>
      </c>
      <c r="C7869">
        <v>548</v>
      </c>
    </row>
    <row r="7870" spans="1:3" x14ac:dyDescent="0.25">
      <c r="A7870">
        <v>72152010</v>
      </c>
      <c r="B7870" t="s">
        <v>5913</v>
      </c>
      <c r="C7870">
        <v>428.26</v>
      </c>
    </row>
    <row r="7871" spans="1:3" x14ac:dyDescent="0.25">
      <c r="A7871">
        <v>72152011</v>
      </c>
      <c r="B7871" t="s">
        <v>5914</v>
      </c>
      <c r="C7871">
        <v>435.55</v>
      </c>
    </row>
    <row r="7872" spans="1:3" x14ac:dyDescent="0.25">
      <c r="A7872">
        <v>72152012</v>
      </c>
      <c r="B7872" t="s">
        <v>5915</v>
      </c>
      <c r="C7872">
        <v>414.6</v>
      </c>
    </row>
    <row r="7873" spans="1:3" x14ac:dyDescent="0.25">
      <c r="A7873">
        <v>72152013</v>
      </c>
      <c r="B7873" t="s">
        <v>5916</v>
      </c>
      <c r="C7873">
        <v>564.94000000000005</v>
      </c>
    </row>
    <row r="7874" spans="1:3" x14ac:dyDescent="0.25">
      <c r="A7874">
        <v>72152014</v>
      </c>
      <c r="B7874" t="s">
        <v>5917</v>
      </c>
      <c r="C7874">
        <v>273</v>
      </c>
    </row>
    <row r="7875" spans="1:3" x14ac:dyDescent="0.25">
      <c r="A7875">
        <v>72152015</v>
      </c>
      <c r="B7875" t="s">
        <v>5918</v>
      </c>
      <c r="C7875">
        <v>145.5</v>
      </c>
    </row>
    <row r="7876" spans="1:3" x14ac:dyDescent="0.25">
      <c r="A7876">
        <v>72152016</v>
      </c>
      <c r="B7876" t="s">
        <v>5919</v>
      </c>
      <c r="C7876">
        <v>1137.18</v>
      </c>
    </row>
    <row r="7877" spans="1:3" x14ac:dyDescent="0.25">
      <c r="A7877">
        <v>72152026</v>
      </c>
      <c r="B7877" t="s">
        <v>5920</v>
      </c>
      <c r="C7877">
        <v>62.5</v>
      </c>
    </row>
    <row r="7878" spans="1:3" x14ac:dyDescent="0.25">
      <c r="A7878">
        <v>72173020</v>
      </c>
      <c r="B7878" t="s">
        <v>5921</v>
      </c>
      <c r="C7878">
        <v>41.58</v>
      </c>
    </row>
    <row r="7879" spans="1:3" x14ac:dyDescent="0.25">
      <c r="A7879">
        <v>72173021</v>
      </c>
      <c r="B7879" t="s">
        <v>5922</v>
      </c>
      <c r="C7879">
        <v>63.24</v>
      </c>
    </row>
    <row r="7880" spans="1:3" x14ac:dyDescent="0.25">
      <c r="A7880">
        <v>72173035</v>
      </c>
      <c r="B7880" t="s">
        <v>5923</v>
      </c>
      <c r="C7880">
        <v>27.26</v>
      </c>
    </row>
    <row r="7881" spans="1:3" x14ac:dyDescent="0.25">
      <c r="A7881">
        <v>72173036</v>
      </c>
      <c r="B7881" t="s">
        <v>5924</v>
      </c>
      <c r="C7881">
        <v>10.68</v>
      </c>
    </row>
    <row r="7882" spans="1:3" x14ac:dyDescent="0.25">
      <c r="A7882">
        <v>72173048</v>
      </c>
      <c r="B7882" t="s">
        <v>5925</v>
      </c>
      <c r="C7882">
        <v>13.16</v>
      </c>
    </row>
    <row r="7883" spans="1:3" x14ac:dyDescent="0.25">
      <c r="A7883">
        <v>72173090</v>
      </c>
      <c r="B7883" t="s">
        <v>5926</v>
      </c>
      <c r="C7883">
        <v>34.79</v>
      </c>
    </row>
    <row r="7884" spans="1:3" x14ac:dyDescent="0.25">
      <c r="A7884">
        <v>72173095</v>
      </c>
      <c r="B7884" t="s">
        <v>5927</v>
      </c>
      <c r="C7884">
        <v>30</v>
      </c>
    </row>
    <row r="7885" spans="1:3" x14ac:dyDescent="0.25">
      <c r="A7885">
        <v>72173119</v>
      </c>
      <c r="B7885" t="s">
        <v>5928</v>
      </c>
      <c r="C7885">
        <v>54.15</v>
      </c>
    </row>
    <row r="7886" spans="1:3" x14ac:dyDescent="0.25">
      <c r="A7886">
        <v>72173140</v>
      </c>
      <c r="B7886" t="s">
        <v>5929</v>
      </c>
      <c r="C7886">
        <v>7.21</v>
      </c>
    </row>
    <row r="7887" spans="1:3" x14ac:dyDescent="0.25">
      <c r="A7887">
        <v>72174010</v>
      </c>
      <c r="B7887" t="s">
        <v>5930</v>
      </c>
      <c r="C7887">
        <v>14.25</v>
      </c>
    </row>
    <row r="7888" spans="1:3" x14ac:dyDescent="0.25">
      <c r="A7888">
        <v>72174011</v>
      </c>
      <c r="B7888" t="s">
        <v>5931</v>
      </c>
      <c r="C7888">
        <v>14.25</v>
      </c>
    </row>
    <row r="7889" spans="1:3" x14ac:dyDescent="0.25">
      <c r="A7889">
        <v>72174012</v>
      </c>
      <c r="B7889" t="s">
        <v>5932</v>
      </c>
      <c r="C7889">
        <v>14.67</v>
      </c>
    </row>
    <row r="7890" spans="1:3" x14ac:dyDescent="0.25">
      <c r="A7890">
        <v>72174013</v>
      </c>
      <c r="B7890" t="s">
        <v>5933</v>
      </c>
      <c r="C7890">
        <v>16.920000000000002</v>
      </c>
    </row>
    <row r="7891" spans="1:3" x14ac:dyDescent="0.25">
      <c r="A7891">
        <v>72174014</v>
      </c>
      <c r="B7891" t="s">
        <v>5934</v>
      </c>
      <c r="C7891">
        <v>15.42</v>
      </c>
    </row>
    <row r="7892" spans="1:3" x14ac:dyDescent="0.25">
      <c r="A7892">
        <v>72174015</v>
      </c>
      <c r="B7892" t="s">
        <v>5935</v>
      </c>
      <c r="C7892">
        <v>14.58</v>
      </c>
    </row>
    <row r="7893" spans="1:3" x14ac:dyDescent="0.25">
      <c r="A7893">
        <v>72174016</v>
      </c>
      <c r="B7893" t="s">
        <v>5936</v>
      </c>
      <c r="C7893">
        <v>16.329999999999998</v>
      </c>
    </row>
    <row r="7894" spans="1:3" x14ac:dyDescent="0.25">
      <c r="A7894">
        <v>72174017</v>
      </c>
      <c r="B7894" t="s">
        <v>5937</v>
      </c>
      <c r="C7894">
        <v>16.75</v>
      </c>
    </row>
    <row r="7895" spans="1:3" x14ac:dyDescent="0.25">
      <c r="A7895">
        <v>72174121</v>
      </c>
      <c r="B7895" t="s">
        <v>5938</v>
      </c>
      <c r="C7895">
        <v>90.83</v>
      </c>
    </row>
    <row r="7896" spans="1:3" x14ac:dyDescent="0.25">
      <c r="A7896">
        <v>72175010</v>
      </c>
      <c r="B7896" t="s">
        <v>5939</v>
      </c>
      <c r="C7896">
        <v>35.75</v>
      </c>
    </row>
    <row r="7897" spans="1:3" x14ac:dyDescent="0.25">
      <c r="A7897">
        <v>72175011</v>
      </c>
      <c r="B7897" t="s">
        <v>5940</v>
      </c>
      <c r="C7897">
        <v>36</v>
      </c>
    </row>
    <row r="7898" spans="1:3" x14ac:dyDescent="0.25">
      <c r="A7898">
        <v>72175012</v>
      </c>
      <c r="B7898" t="s">
        <v>5941</v>
      </c>
      <c r="C7898">
        <v>37.58</v>
      </c>
    </row>
    <row r="7899" spans="1:3" x14ac:dyDescent="0.25">
      <c r="A7899">
        <v>72175013</v>
      </c>
      <c r="B7899" t="s">
        <v>5942</v>
      </c>
      <c r="C7899">
        <v>44.92</v>
      </c>
    </row>
    <row r="7900" spans="1:3" x14ac:dyDescent="0.25">
      <c r="A7900">
        <v>72175014</v>
      </c>
      <c r="B7900" t="s">
        <v>5943</v>
      </c>
      <c r="C7900">
        <v>39.83</v>
      </c>
    </row>
    <row r="7901" spans="1:3" x14ac:dyDescent="0.25">
      <c r="A7901">
        <v>72175015</v>
      </c>
      <c r="B7901" t="s">
        <v>5944</v>
      </c>
      <c r="C7901">
        <v>37.25</v>
      </c>
    </row>
    <row r="7902" spans="1:3" x14ac:dyDescent="0.25">
      <c r="A7902">
        <v>72175016</v>
      </c>
      <c r="B7902" t="s">
        <v>5945</v>
      </c>
      <c r="C7902">
        <v>43</v>
      </c>
    </row>
    <row r="7903" spans="1:3" x14ac:dyDescent="0.25">
      <c r="A7903">
        <v>72175017</v>
      </c>
      <c r="B7903" t="s">
        <v>5946</v>
      </c>
      <c r="C7903">
        <v>44.75</v>
      </c>
    </row>
    <row r="7904" spans="1:3" x14ac:dyDescent="0.25">
      <c r="A7904">
        <v>72179020</v>
      </c>
      <c r="B7904" t="s">
        <v>5947</v>
      </c>
      <c r="C7904">
        <v>4991.67</v>
      </c>
    </row>
    <row r="7905" spans="1:3" x14ac:dyDescent="0.25">
      <c r="A7905">
        <v>72179080</v>
      </c>
      <c r="B7905" t="s">
        <v>5948</v>
      </c>
      <c r="C7905">
        <v>5491.67</v>
      </c>
    </row>
    <row r="7906" spans="1:3" x14ac:dyDescent="0.25">
      <c r="A7906">
        <v>72179630</v>
      </c>
      <c r="B7906" t="s">
        <v>5949</v>
      </c>
      <c r="C7906">
        <v>5325</v>
      </c>
    </row>
    <row r="7907" spans="1:3" x14ac:dyDescent="0.25">
      <c r="A7907">
        <v>72212155</v>
      </c>
      <c r="B7907" t="s">
        <v>5950</v>
      </c>
      <c r="C7907">
        <v>424.17</v>
      </c>
    </row>
    <row r="7908" spans="1:3" x14ac:dyDescent="0.25">
      <c r="A7908">
        <v>72212156</v>
      </c>
      <c r="B7908" t="s">
        <v>5951</v>
      </c>
      <c r="C7908">
        <v>440.83</v>
      </c>
    </row>
    <row r="7909" spans="1:3" x14ac:dyDescent="0.25">
      <c r="A7909">
        <v>72212157</v>
      </c>
      <c r="B7909" t="s">
        <v>5952</v>
      </c>
      <c r="C7909">
        <v>449.17</v>
      </c>
    </row>
    <row r="7910" spans="1:3" x14ac:dyDescent="0.25">
      <c r="A7910">
        <v>72212158</v>
      </c>
      <c r="B7910" t="s">
        <v>5953</v>
      </c>
      <c r="C7910">
        <v>999.17</v>
      </c>
    </row>
    <row r="7911" spans="1:3" x14ac:dyDescent="0.25">
      <c r="A7911">
        <v>72215541</v>
      </c>
      <c r="B7911" t="s">
        <v>5954</v>
      </c>
      <c r="C7911">
        <v>365.83</v>
      </c>
    </row>
    <row r="7912" spans="1:3" x14ac:dyDescent="0.25">
      <c r="A7912">
        <v>72215544</v>
      </c>
      <c r="B7912" t="s">
        <v>5955</v>
      </c>
      <c r="C7912">
        <v>983.33</v>
      </c>
    </row>
    <row r="7913" spans="1:3" x14ac:dyDescent="0.25">
      <c r="A7913">
        <v>72215545</v>
      </c>
      <c r="B7913" t="s">
        <v>5956</v>
      </c>
      <c r="C7913">
        <v>1039</v>
      </c>
    </row>
    <row r="7914" spans="1:3" x14ac:dyDescent="0.25">
      <c r="A7914">
        <v>72215549</v>
      </c>
      <c r="B7914" t="s">
        <v>5957</v>
      </c>
      <c r="C7914">
        <v>824.17</v>
      </c>
    </row>
    <row r="7915" spans="1:3" x14ac:dyDescent="0.25">
      <c r="A7915">
        <v>72215555</v>
      </c>
      <c r="B7915" t="s">
        <v>5958</v>
      </c>
      <c r="C7915">
        <v>582.5</v>
      </c>
    </row>
    <row r="7916" spans="1:3" x14ac:dyDescent="0.25">
      <c r="A7916">
        <v>72215560</v>
      </c>
      <c r="B7916" t="s">
        <v>5959</v>
      </c>
      <c r="C7916">
        <v>1082.5</v>
      </c>
    </row>
    <row r="7917" spans="1:3" x14ac:dyDescent="0.25">
      <c r="A7917">
        <v>72215561</v>
      </c>
      <c r="B7917" t="s">
        <v>5960</v>
      </c>
      <c r="C7917">
        <v>749.17</v>
      </c>
    </row>
    <row r="7918" spans="1:3" x14ac:dyDescent="0.25">
      <c r="A7918">
        <v>72215563</v>
      </c>
      <c r="B7918" t="s">
        <v>5961</v>
      </c>
      <c r="C7918">
        <v>1124.17</v>
      </c>
    </row>
    <row r="7919" spans="1:3" x14ac:dyDescent="0.25">
      <c r="A7919">
        <v>72215564</v>
      </c>
      <c r="B7919" t="s">
        <v>5962</v>
      </c>
      <c r="C7919">
        <v>474.17</v>
      </c>
    </row>
    <row r="7920" spans="1:3" x14ac:dyDescent="0.25">
      <c r="A7920">
        <v>72215575</v>
      </c>
      <c r="B7920" t="s">
        <v>5963</v>
      </c>
      <c r="C7920">
        <v>1390.83</v>
      </c>
    </row>
    <row r="7921" spans="1:3" x14ac:dyDescent="0.25">
      <c r="A7921">
        <v>72215576</v>
      </c>
      <c r="B7921" t="s">
        <v>5964</v>
      </c>
      <c r="C7921">
        <v>1407.5</v>
      </c>
    </row>
    <row r="7922" spans="1:3" x14ac:dyDescent="0.25">
      <c r="A7922">
        <v>72215580</v>
      </c>
      <c r="B7922" t="s">
        <v>5965</v>
      </c>
      <c r="C7922">
        <v>340.83</v>
      </c>
    </row>
    <row r="7923" spans="1:3" x14ac:dyDescent="0.25">
      <c r="A7923">
        <v>72215581</v>
      </c>
      <c r="B7923" t="s">
        <v>5966</v>
      </c>
      <c r="C7923">
        <v>349.17</v>
      </c>
    </row>
    <row r="7924" spans="1:3" x14ac:dyDescent="0.25">
      <c r="A7924">
        <v>72215590</v>
      </c>
      <c r="B7924" t="s">
        <v>5967</v>
      </c>
      <c r="C7924">
        <v>707.5</v>
      </c>
    </row>
    <row r="7925" spans="1:3" x14ac:dyDescent="0.25">
      <c r="A7925">
        <v>72220913</v>
      </c>
      <c r="B7925" t="s">
        <v>5968</v>
      </c>
      <c r="C7925">
        <v>211.99</v>
      </c>
    </row>
    <row r="7926" spans="1:3" x14ac:dyDescent="0.25">
      <c r="A7926">
        <v>72225510</v>
      </c>
      <c r="B7926" t="s">
        <v>5969</v>
      </c>
      <c r="C7926">
        <v>70.83</v>
      </c>
    </row>
    <row r="7927" spans="1:3" x14ac:dyDescent="0.25">
      <c r="A7927">
        <v>72225511</v>
      </c>
      <c r="B7927" t="s">
        <v>5970</v>
      </c>
      <c r="C7927">
        <v>8.33</v>
      </c>
    </row>
    <row r="7928" spans="1:3" x14ac:dyDescent="0.25">
      <c r="A7928">
        <v>72225512</v>
      </c>
      <c r="B7928" t="s">
        <v>5971</v>
      </c>
      <c r="C7928">
        <v>40.28</v>
      </c>
    </row>
    <row r="7929" spans="1:3" x14ac:dyDescent="0.25">
      <c r="A7929">
        <v>72225513</v>
      </c>
      <c r="B7929" t="s">
        <v>5972</v>
      </c>
      <c r="C7929">
        <v>15.28</v>
      </c>
    </row>
    <row r="7930" spans="1:3" x14ac:dyDescent="0.25">
      <c r="A7930">
        <v>72225515</v>
      </c>
      <c r="B7930" t="s">
        <v>5973</v>
      </c>
      <c r="C7930">
        <v>3.55</v>
      </c>
    </row>
    <row r="7931" spans="1:3" x14ac:dyDescent="0.25">
      <c r="A7931">
        <v>72225516</v>
      </c>
      <c r="B7931" t="s">
        <v>5974</v>
      </c>
      <c r="C7931">
        <v>18.36</v>
      </c>
    </row>
    <row r="7932" spans="1:3" x14ac:dyDescent="0.25">
      <c r="A7932">
        <v>72225517</v>
      </c>
      <c r="B7932" t="s">
        <v>5975</v>
      </c>
      <c r="C7932">
        <v>15.61</v>
      </c>
    </row>
    <row r="7933" spans="1:3" x14ac:dyDescent="0.25">
      <c r="A7933">
        <v>72225518</v>
      </c>
      <c r="B7933" t="s">
        <v>5976</v>
      </c>
      <c r="C7933">
        <v>18.97</v>
      </c>
    </row>
    <row r="7934" spans="1:3" x14ac:dyDescent="0.25">
      <c r="A7934">
        <v>72225519</v>
      </c>
      <c r="B7934" t="s">
        <v>5977</v>
      </c>
      <c r="C7934">
        <v>32.94</v>
      </c>
    </row>
    <row r="7935" spans="1:3" x14ac:dyDescent="0.25">
      <c r="A7935">
        <v>72225520</v>
      </c>
      <c r="B7935" t="s">
        <v>5978</v>
      </c>
      <c r="C7935">
        <v>66.58</v>
      </c>
    </row>
    <row r="7936" spans="1:3" x14ac:dyDescent="0.25">
      <c r="A7936">
        <v>72225535</v>
      </c>
      <c r="B7936" t="s">
        <v>5979</v>
      </c>
      <c r="C7936">
        <v>13.7</v>
      </c>
    </row>
    <row r="7937" spans="1:3" x14ac:dyDescent="0.25">
      <c r="A7937">
        <v>72225540</v>
      </c>
      <c r="B7937" t="s">
        <v>5980</v>
      </c>
      <c r="C7937">
        <v>43.71</v>
      </c>
    </row>
    <row r="7938" spans="1:3" x14ac:dyDescent="0.25">
      <c r="A7938">
        <v>72225545</v>
      </c>
      <c r="B7938" t="s">
        <v>5981</v>
      </c>
      <c r="C7938">
        <v>45.1</v>
      </c>
    </row>
    <row r="7939" spans="1:3" x14ac:dyDescent="0.25">
      <c r="A7939">
        <v>72225636</v>
      </c>
      <c r="B7939" t="s">
        <v>5982</v>
      </c>
      <c r="C7939">
        <v>18</v>
      </c>
    </row>
    <row r="7940" spans="1:3" x14ac:dyDescent="0.25">
      <c r="A7940">
        <v>72225637</v>
      </c>
      <c r="B7940" t="s">
        <v>5983</v>
      </c>
      <c r="C7940">
        <v>29.08</v>
      </c>
    </row>
    <row r="7941" spans="1:3" x14ac:dyDescent="0.25">
      <c r="A7941">
        <v>72225638</v>
      </c>
      <c r="B7941" t="s">
        <v>5984</v>
      </c>
      <c r="C7941">
        <v>37.42</v>
      </c>
    </row>
    <row r="7942" spans="1:3" x14ac:dyDescent="0.25">
      <c r="A7942">
        <v>72225639</v>
      </c>
      <c r="B7942" t="s">
        <v>5985</v>
      </c>
      <c r="C7942">
        <v>24.8</v>
      </c>
    </row>
    <row r="7943" spans="1:3" x14ac:dyDescent="0.25">
      <c r="A7943">
        <v>72225650</v>
      </c>
      <c r="B7943" t="s">
        <v>5986</v>
      </c>
      <c r="C7943">
        <v>230.64</v>
      </c>
    </row>
    <row r="7944" spans="1:3" x14ac:dyDescent="0.25">
      <c r="A7944">
        <v>72225651</v>
      </c>
      <c r="B7944" t="s">
        <v>5987</v>
      </c>
      <c r="C7944">
        <v>175.2</v>
      </c>
    </row>
    <row r="7945" spans="1:3" x14ac:dyDescent="0.25">
      <c r="A7945">
        <v>72225655</v>
      </c>
      <c r="B7945" t="s">
        <v>5988</v>
      </c>
      <c r="C7945">
        <v>191.9</v>
      </c>
    </row>
    <row r="7946" spans="1:3" x14ac:dyDescent="0.25">
      <c r="A7946">
        <v>72225659</v>
      </c>
      <c r="B7946" t="s">
        <v>5989</v>
      </c>
      <c r="C7946">
        <v>191.9</v>
      </c>
    </row>
    <row r="7947" spans="1:3" x14ac:dyDescent="0.25">
      <c r="A7947">
        <v>72225660</v>
      </c>
      <c r="B7947" t="s">
        <v>5990</v>
      </c>
      <c r="C7947">
        <v>191.9</v>
      </c>
    </row>
    <row r="7948" spans="1:3" x14ac:dyDescent="0.25">
      <c r="A7948">
        <v>72225666</v>
      </c>
      <c r="B7948" t="s">
        <v>5991</v>
      </c>
      <c r="C7948">
        <v>103.29</v>
      </c>
    </row>
    <row r="7949" spans="1:3" x14ac:dyDescent="0.25">
      <c r="A7949">
        <v>72225700</v>
      </c>
      <c r="B7949" t="s">
        <v>5992</v>
      </c>
      <c r="C7949">
        <v>26.35</v>
      </c>
    </row>
    <row r="7950" spans="1:3" x14ac:dyDescent="0.25">
      <c r="A7950">
        <v>72225701</v>
      </c>
      <c r="B7950" t="s">
        <v>5993</v>
      </c>
      <c r="C7950">
        <v>31</v>
      </c>
    </row>
    <row r="7951" spans="1:3" x14ac:dyDescent="0.25">
      <c r="A7951">
        <v>72226006</v>
      </c>
      <c r="B7951" t="s">
        <v>5994</v>
      </c>
      <c r="C7951">
        <v>149.16999999999999</v>
      </c>
    </row>
    <row r="7952" spans="1:3" x14ac:dyDescent="0.25">
      <c r="A7952">
        <v>72226007</v>
      </c>
      <c r="B7952" t="s">
        <v>5995</v>
      </c>
      <c r="C7952">
        <v>199.17</v>
      </c>
    </row>
    <row r="7953" spans="1:3" x14ac:dyDescent="0.25">
      <c r="A7953">
        <v>72226008</v>
      </c>
      <c r="B7953" t="s">
        <v>5996</v>
      </c>
      <c r="C7953">
        <v>115.83</v>
      </c>
    </row>
    <row r="7954" spans="1:3" x14ac:dyDescent="0.25">
      <c r="A7954">
        <v>72226009</v>
      </c>
      <c r="B7954" t="s">
        <v>5997</v>
      </c>
      <c r="C7954">
        <v>190.83</v>
      </c>
    </row>
    <row r="7955" spans="1:3" x14ac:dyDescent="0.25">
      <c r="A7955">
        <v>72226010</v>
      </c>
      <c r="B7955" t="s">
        <v>6692</v>
      </c>
      <c r="C7955">
        <v>12.5</v>
      </c>
    </row>
    <row r="7956" spans="1:3" x14ac:dyDescent="0.25">
      <c r="A7956">
        <v>72226015</v>
      </c>
      <c r="B7956" t="s">
        <v>5998</v>
      </c>
      <c r="C7956">
        <v>94.5</v>
      </c>
    </row>
    <row r="7957" spans="1:3" x14ac:dyDescent="0.25">
      <c r="A7957">
        <v>72226020</v>
      </c>
      <c r="B7957" t="s">
        <v>5999</v>
      </c>
      <c r="C7957">
        <v>1021</v>
      </c>
    </row>
    <row r="7958" spans="1:3" x14ac:dyDescent="0.25">
      <c r="A7958">
        <v>72226025</v>
      </c>
      <c r="B7958" t="s">
        <v>6000</v>
      </c>
      <c r="C7958">
        <v>248.33</v>
      </c>
    </row>
    <row r="7959" spans="1:3" x14ac:dyDescent="0.25">
      <c r="A7959">
        <v>72227000</v>
      </c>
      <c r="B7959" t="s">
        <v>6001</v>
      </c>
      <c r="C7959">
        <v>665.83</v>
      </c>
    </row>
    <row r="7960" spans="1:3" x14ac:dyDescent="0.25">
      <c r="A7960">
        <v>72227008</v>
      </c>
      <c r="B7960" t="s">
        <v>6002</v>
      </c>
      <c r="C7960">
        <v>472.15</v>
      </c>
    </row>
    <row r="7961" spans="1:3" x14ac:dyDescent="0.25">
      <c r="A7961">
        <v>72227010</v>
      </c>
      <c r="B7961" t="s">
        <v>6003</v>
      </c>
      <c r="C7961">
        <v>119.28</v>
      </c>
    </row>
    <row r="7962" spans="1:3" x14ac:dyDescent="0.25">
      <c r="A7962">
        <v>72228001</v>
      </c>
      <c r="B7962" t="s">
        <v>6004</v>
      </c>
      <c r="C7962">
        <v>165.83</v>
      </c>
    </row>
    <row r="7963" spans="1:3" x14ac:dyDescent="0.25">
      <c r="A7963">
        <v>72235508</v>
      </c>
      <c r="B7963" t="s">
        <v>6005</v>
      </c>
      <c r="C7963">
        <v>249.17</v>
      </c>
    </row>
    <row r="7964" spans="1:3" x14ac:dyDescent="0.25">
      <c r="A7964">
        <v>72235509</v>
      </c>
      <c r="B7964" t="s">
        <v>6006</v>
      </c>
      <c r="C7964">
        <v>416.67</v>
      </c>
    </row>
    <row r="7965" spans="1:3" x14ac:dyDescent="0.25">
      <c r="A7965">
        <v>72235520</v>
      </c>
      <c r="B7965" t="s">
        <v>8611</v>
      </c>
      <c r="C7965">
        <v>473.33</v>
      </c>
    </row>
    <row r="7966" spans="1:3" x14ac:dyDescent="0.25">
      <c r="A7966">
        <v>72235530</v>
      </c>
      <c r="B7966" t="s">
        <v>8612</v>
      </c>
      <c r="C7966">
        <v>528.33000000000004</v>
      </c>
    </row>
    <row r="7967" spans="1:3" x14ac:dyDescent="0.25">
      <c r="A7967">
        <v>72235535</v>
      </c>
      <c r="B7967" t="s">
        <v>8613</v>
      </c>
      <c r="C7967">
        <v>248.33</v>
      </c>
    </row>
    <row r="7968" spans="1:3" x14ac:dyDescent="0.25">
      <c r="A7968">
        <v>72235538</v>
      </c>
      <c r="B7968" t="s">
        <v>8614</v>
      </c>
      <c r="C7968">
        <v>70.83</v>
      </c>
    </row>
    <row r="7969" spans="1:3" x14ac:dyDescent="0.25">
      <c r="A7969">
        <v>72235539</v>
      </c>
      <c r="B7969" t="s">
        <v>8614</v>
      </c>
      <c r="C7969">
        <v>70.83</v>
      </c>
    </row>
    <row r="7970" spans="1:3" x14ac:dyDescent="0.25">
      <c r="A7970">
        <v>72236510</v>
      </c>
      <c r="B7970" t="s">
        <v>6007</v>
      </c>
      <c r="C7970">
        <v>155.06</v>
      </c>
    </row>
    <row r="7971" spans="1:3" x14ac:dyDescent="0.25">
      <c r="A7971">
        <v>72238513</v>
      </c>
      <c r="B7971" t="s">
        <v>6008</v>
      </c>
      <c r="C7971">
        <v>249.17</v>
      </c>
    </row>
    <row r="7972" spans="1:3" x14ac:dyDescent="0.25">
      <c r="A7972">
        <v>72238514</v>
      </c>
      <c r="B7972" t="s">
        <v>6009</v>
      </c>
      <c r="C7972">
        <v>352</v>
      </c>
    </row>
    <row r="7973" spans="1:3" x14ac:dyDescent="0.25">
      <c r="A7973">
        <v>72238515</v>
      </c>
      <c r="B7973" t="s">
        <v>6010</v>
      </c>
      <c r="C7973">
        <v>282.5</v>
      </c>
    </row>
    <row r="7974" spans="1:3" x14ac:dyDescent="0.25">
      <c r="A7974">
        <v>72238520</v>
      </c>
      <c r="B7974" t="s">
        <v>6011</v>
      </c>
      <c r="C7974">
        <v>603</v>
      </c>
    </row>
    <row r="7975" spans="1:3" x14ac:dyDescent="0.25">
      <c r="A7975">
        <v>72238523</v>
      </c>
      <c r="B7975" t="s">
        <v>6012</v>
      </c>
      <c r="C7975">
        <v>715</v>
      </c>
    </row>
    <row r="7976" spans="1:3" x14ac:dyDescent="0.25">
      <c r="A7976">
        <v>72238526</v>
      </c>
      <c r="B7976" t="s">
        <v>6013</v>
      </c>
      <c r="C7976">
        <v>880</v>
      </c>
    </row>
    <row r="7977" spans="1:3" x14ac:dyDescent="0.25">
      <c r="A7977">
        <v>72251728</v>
      </c>
      <c r="B7977" t="s">
        <v>8615</v>
      </c>
      <c r="C7977">
        <v>24.17</v>
      </c>
    </row>
    <row r="7978" spans="1:3" x14ac:dyDescent="0.25">
      <c r="A7978">
        <v>72251828</v>
      </c>
      <c r="B7978" t="s">
        <v>6014</v>
      </c>
      <c r="C7978">
        <v>31</v>
      </c>
    </row>
    <row r="7979" spans="1:3" x14ac:dyDescent="0.25">
      <c r="A7979">
        <v>72251829</v>
      </c>
      <c r="B7979" t="s">
        <v>6015</v>
      </c>
      <c r="C7979">
        <v>43</v>
      </c>
    </row>
    <row r="7980" spans="1:3" x14ac:dyDescent="0.25">
      <c r="A7980">
        <v>72251830</v>
      </c>
      <c r="B7980" t="s">
        <v>7039</v>
      </c>
      <c r="C7980">
        <v>58.83</v>
      </c>
    </row>
    <row r="7981" spans="1:3" x14ac:dyDescent="0.25">
      <c r="A7981">
        <v>72251831</v>
      </c>
      <c r="B7981" t="s">
        <v>7040</v>
      </c>
      <c r="C7981">
        <v>58.83</v>
      </c>
    </row>
    <row r="7982" spans="1:3" x14ac:dyDescent="0.25">
      <c r="A7982">
        <v>72251832</v>
      </c>
      <c r="B7982" t="s">
        <v>7041</v>
      </c>
      <c r="C7982">
        <v>58.83</v>
      </c>
    </row>
    <row r="7983" spans="1:3" x14ac:dyDescent="0.25">
      <c r="A7983">
        <v>72251833</v>
      </c>
      <c r="B7983" t="s">
        <v>7042</v>
      </c>
      <c r="C7983">
        <v>151.16999999999999</v>
      </c>
    </row>
    <row r="7984" spans="1:3" x14ac:dyDescent="0.25">
      <c r="A7984">
        <v>72251860</v>
      </c>
      <c r="B7984" t="s">
        <v>6016</v>
      </c>
      <c r="C7984">
        <v>32</v>
      </c>
    </row>
    <row r="7985" spans="1:3" x14ac:dyDescent="0.25">
      <c r="A7985">
        <v>72251870</v>
      </c>
      <c r="B7985" t="s">
        <v>6017</v>
      </c>
      <c r="C7985">
        <v>51</v>
      </c>
    </row>
    <row r="7986" spans="1:3" x14ac:dyDescent="0.25">
      <c r="A7986">
        <v>73201020</v>
      </c>
      <c r="B7986" t="s">
        <v>6018</v>
      </c>
      <c r="C7986">
        <v>20.440000000000001</v>
      </c>
    </row>
    <row r="7987" spans="1:3" x14ac:dyDescent="0.25">
      <c r="A7987">
        <v>73201055</v>
      </c>
      <c r="B7987" t="s">
        <v>6019</v>
      </c>
      <c r="C7987">
        <v>93.5</v>
      </c>
    </row>
    <row r="7988" spans="1:3" x14ac:dyDescent="0.25">
      <c r="A7988">
        <v>73201056</v>
      </c>
      <c r="B7988" t="s">
        <v>6020</v>
      </c>
      <c r="C7988">
        <v>5.5</v>
      </c>
    </row>
    <row r="7989" spans="1:3" x14ac:dyDescent="0.25">
      <c r="A7989">
        <v>73201059</v>
      </c>
      <c r="B7989" t="s">
        <v>6021</v>
      </c>
      <c r="C7989">
        <v>351.83</v>
      </c>
    </row>
    <row r="7990" spans="1:3" x14ac:dyDescent="0.25">
      <c r="A7990">
        <v>74001031</v>
      </c>
      <c r="B7990" t="s">
        <v>6022</v>
      </c>
      <c r="C7990">
        <v>7085.8</v>
      </c>
    </row>
    <row r="7991" spans="1:3" x14ac:dyDescent="0.25">
      <c r="A7991">
        <v>74001032</v>
      </c>
      <c r="B7991" t="s">
        <v>6023</v>
      </c>
      <c r="C7991">
        <v>889.29</v>
      </c>
    </row>
    <row r="7992" spans="1:3" x14ac:dyDescent="0.25">
      <c r="A7992">
        <v>74002090</v>
      </c>
      <c r="B7992" t="s">
        <v>6024</v>
      </c>
      <c r="C7992">
        <v>1082.5</v>
      </c>
    </row>
    <row r="7993" spans="1:3" x14ac:dyDescent="0.25">
      <c r="A7993">
        <v>74002091</v>
      </c>
      <c r="B7993" t="s">
        <v>6025</v>
      </c>
      <c r="C7993">
        <v>1099.17</v>
      </c>
    </row>
    <row r="7994" spans="1:3" x14ac:dyDescent="0.25">
      <c r="A7994">
        <v>74002092</v>
      </c>
      <c r="B7994" t="s">
        <v>6026</v>
      </c>
      <c r="C7994">
        <v>2572.71</v>
      </c>
    </row>
    <row r="7995" spans="1:3" x14ac:dyDescent="0.25">
      <c r="A7995">
        <v>74002093</v>
      </c>
      <c r="B7995" t="s">
        <v>6027</v>
      </c>
      <c r="C7995">
        <v>3093.07</v>
      </c>
    </row>
    <row r="7996" spans="1:3" x14ac:dyDescent="0.25">
      <c r="A7996">
        <v>74002094</v>
      </c>
      <c r="B7996" t="s">
        <v>6028</v>
      </c>
      <c r="C7996">
        <v>3093.16</v>
      </c>
    </row>
    <row r="7997" spans="1:3" x14ac:dyDescent="0.25">
      <c r="A7997">
        <v>74002095</v>
      </c>
      <c r="B7997" t="s">
        <v>6029</v>
      </c>
      <c r="C7997">
        <v>5915.72</v>
      </c>
    </row>
    <row r="7998" spans="1:3" x14ac:dyDescent="0.25">
      <c r="A7998">
        <v>74002096</v>
      </c>
      <c r="B7998" t="s">
        <v>6030</v>
      </c>
      <c r="C7998">
        <v>6691.01</v>
      </c>
    </row>
    <row r="7999" spans="1:3" x14ac:dyDescent="0.25">
      <c r="A7999">
        <v>74002097</v>
      </c>
      <c r="B7999" t="s">
        <v>6031</v>
      </c>
      <c r="C7999">
        <v>332.5</v>
      </c>
    </row>
    <row r="8000" spans="1:3" x14ac:dyDescent="0.25">
      <c r="A8000">
        <v>74002098</v>
      </c>
      <c r="B8000" t="s">
        <v>6032</v>
      </c>
      <c r="C8000">
        <v>552.21</v>
      </c>
    </row>
    <row r="8001" spans="1:3" x14ac:dyDescent="0.25">
      <c r="A8001">
        <v>74002099</v>
      </c>
      <c r="B8001" t="s">
        <v>6033</v>
      </c>
      <c r="C8001">
        <v>437.76</v>
      </c>
    </row>
    <row r="8002" spans="1:3" x14ac:dyDescent="0.25">
      <c r="A8002">
        <v>74002102</v>
      </c>
      <c r="B8002" t="s">
        <v>6034</v>
      </c>
      <c r="C8002">
        <v>981.18</v>
      </c>
    </row>
    <row r="8003" spans="1:3" x14ac:dyDescent="0.25">
      <c r="A8003">
        <v>74002103</v>
      </c>
      <c r="B8003" t="s">
        <v>6035</v>
      </c>
      <c r="C8003">
        <v>387.79</v>
      </c>
    </row>
    <row r="8004" spans="1:3" x14ac:dyDescent="0.25">
      <c r="A8004">
        <v>74002104</v>
      </c>
      <c r="B8004" t="s">
        <v>6036</v>
      </c>
      <c r="C8004">
        <v>6.56</v>
      </c>
    </row>
    <row r="8005" spans="1:3" x14ac:dyDescent="0.25">
      <c r="A8005">
        <v>74002107</v>
      </c>
      <c r="B8005" t="s">
        <v>6037</v>
      </c>
      <c r="C8005">
        <v>106.64</v>
      </c>
    </row>
    <row r="8006" spans="1:3" x14ac:dyDescent="0.25">
      <c r="A8006">
        <v>74002115</v>
      </c>
      <c r="B8006" t="s">
        <v>6038</v>
      </c>
      <c r="C8006">
        <v>41.08</v>
      </c>
    </row>
    <row r="8007" spans="1:3" x14ac:dyDescent="0.25">
      <c r="A8007">
        <v>74002125</v>
      </c>
      <c r="B8007" t="s">
        <v>6039</v>
      </c>
      <c r="C8007">
        <v>65.599999999999994</v>
      </c>
    </row>
    <row r="8008" spans="1:3" x14ac:dyDescent="0.25">
      <c r="A8008">
        <v>74002129</v>
      </c>
      <c r="B8008" t="s">
        <v>6040</v>
      </c>
      <c r="C8008">
        <v>180.48</v>
      </c>
    </row>
    <row r="8009" spans="1:3" x14ac:dyDescent="0.25">
      <c r="A8009">
        <v>74002135</v>
      </c>
      <c r="B8009" t="s">
        <v>6041</v>
      </c>
      <c r="C8009">
        <v>467.95</v>
      </c>
    </row>
    <row r="8010" spans="1:3" x14ac:dyDescent="0.25">
      <c r="A8010">
        <v>74003090</v>
      </c>
      <c r="B8010" t="s">
        <v>6042</v>
      </c>
      <c r="C8010">
        <v>1778.58</v>
      </c>
    </row>
    <row r="8011" spans="1:3" x14ac:dyDescent="0.25">
      <c r="A8011">
        <v>74003091</v>
      </c>
      <c r="B8011" t="s">
        <v>6025</v>
      </c>
      <c r="C8011">
        <v>1252.3699999999999</v>
      </c>
    </row>
    <row r="8012" spans="1:3" x14ac:dyDescent="0.25">
      <c r="A8012">
        <v>74003102</v>
      </c>
      <c r="B8012" t="s">
        <v>6043</v>
      </c>
      <c r="C8012">
        <v>74.92</v>
      </c>
    </row>
    <row r="8013" spans="1:3" x14ac:dyDescent="0.25">
      <c r="A8013">
        <v>74004020</v>
      </c>
      <c r="B8013" t="s">
        <v>6044</v>
      </c>
      <c r="C8013">
        <v>324.17</v>
      </c>
    </row>
    <row r="8014" spans="1:3" x14ac:dyDescent="0.25">
      <c r="A8014">
        <v>74004022</v>
      </c>
      <c r="B8014" t="s">
        <v>6045</v>
      </c>
      <c r="C8014">
        <v>307.5</v>
      </c>
    </row>
    <row r="8015" spans="1:3" x14ac:dyDescent="0.25">
      <c r="A8015">
        <v>74005030</v>
      </c>
      <c r="B8015" t="s">
        <v>6046</v>
      </c>
      <c r="C8015">
        <v>22</v>
      </c>
    </row>
    <row r="8016" spans="1:3" x14ac:dyDescent="0.25">
      <c r="A8016">
        <v>74005031</v>
      </c>
      <c r="B8016" t="s">
        <v>6047</v>
      </c>
      <c r="C8016">
        <v>24.25</v>
      </c>
    </row>
    <row r="8017" spans="1:3" x14ac:dyDescent="0.25">
      <c r="A8017">
        <v>74005032</v>
      </c>
      <c r="B8017" t="s">
        <v>6048</v>
      </c>
      <c r="C8017">
        <v>22.92</v>
      </c>
    </row>
    <row r="8018" spans="1:3" x14ac:dyDescent="0.25">
      <c r="A8018">
        <v>74005034</v>
      </c>
      <c r="B8018" t="s">
        <v>6669</v>
      </c>
      <c r="C8018">
        <v>26.92</v>
      </c>
    </row>
    <row r="8019" spans="1:3" x14ac:dyDescent="0.25">
      <c r="A8019">
        <v>74005035</v>
      </c>
      <c r="B8019" t="s">
        <v>6049</v>
      </c>
      <c r="C8019">
        <v>24.75</v>
      </c>
    </row>
    <row r="8020" spans="1:3" x14ac:dyDescent="0.25">
      <c r="A8020">
        <v>74005036</v>
      </c>
      <c r="B8020" t="s">
        <v>6050</v>
      </c>
      <c r="C8020">
        <v>30.58</v>
      </c>
    </row>
    <row r="8021" spans="1:3" x14ac:dyDescent="0.25">
      <c r="A8021">
        <v>74005037</v>
      </c>
      <c r="B8021" t="s">
        <v>6051</v>
      </c>
      <c r="C8021">
        <v>29.67</v>
      </c>
    </row>
    <row r="8022" spans="1:3" x14ac:dyDescent="0.25">
      <c r="A8022">
        <v>74503500</v>
      </c>
      <c r="B8022" t="s">
        <v>6052</v>
      </c>
      <c r="C8022">
        <v>640.83000000000004</v>
      </c>
    </row>
    <row r="8023" spans="1:3" x14ac:dyDescent="0.25">
      <c r="A8023">
        <v>75009901</v>
      </c>
      <c r="B8023" t="s">
        <v>6533</v>
      </c>
      <c r="C8023">
        <v>89</v>
      </c>
    </row>
    <row r="8024" spans="1:3" x14ac:dyDescent="0.25">
      <c r="A8024">
        <v>75009902</v>
      </c>
      <c r="B8024" t="s">
        <v>6530</v>
      </c>
      <c r="C8024">
        <v>99</v>
      </c>
    </row>
    <row r="8025" spans="1:3" x14ac:dyDescent="0.25">
      <c r="A8025">
        <v>75009903</v>
      </c>
      <c r="B8025" t="s">
        <v>6531</v>
      </c>
      <c r="C8025">
        <v>249</v>
      </c>
    </row>
    <row r="8026" spans="1:3" x14ac:dyDescent="0.25">
      <c r="A8026">
        <v>77101010</v>
      </c>
      <c r="B8026" t="s">
        <v>8616</v>
      </c>
      <c r="C8026">
        <v>2999.17</v>
      </c>
    </row>
    <row r="8027" spans="1:3" x14ac:dyDescent="0.25">
      <c r="A8027">
        <v>77101020</v>
      </c>
      <c r="B8027" t="s">
        <v>8617</v>
      </c>
      <c r="C8027">
        <v>391.67</v>
      </c>
    </row>
    <row r="8028" spans="1:3" x14ac:dyDescent="0.25">
      <c r="A8028">
        <v>77101021</v>
      </c>
      <c r="B8028" t="s">
        <v>8618</v>
      </c>
      <c r="C8028">
        <v>82.5</v>
      </c>
    </row>
    <row r="8029" spans="1:3" x14ac:dyDescent="0.25">
      <c r="A8029">
        <v>77101022</v>
      </c>
      <c r="B8029" t="s">
        <v>8619</v>
      </c>
      <c r="C8029">
        <v>349.17</v>
      </c>
    </row>
    <row r="8030" spans="1:3" x14ac:dyDescent="0.25">
      <c r="A8030">
        <v>77111022</v>
      </c>
      <c r="B8030" t="s">
        <v>8620</v>
      </c>
      <c r="C8030">
        <v>4950</v>
      </c>
    </row>
    <row r="8031" spans="1:3" x14ac:dyDescent="0.25">
      <c r="A8031">
        <v>77778889</v>
      </c>
      <c r="B8031" t="s">
        <v>6735</v>
      </c>
      <c r="C8031">
        <v>0</v>
      </c>
    </row>
    <row r="8032" spans="1:3" x14ac:dyDescent="0.25">
      <c r="A8032">
        <v>78001001</v>
      </c>
      <c r="B8032" t="s">
        <v>6053</v>
      </c>
      <c r="C8032">
        <v>20250</v>
      </c>
    </row>
    <row r="8033" spans="1:3" x14ac:dyDescent="0.25">
      <c r="A8033">
        <v>78001002</v>
      </c>
      <c r="B8033" t="s">
        <v>6054</v>
      </c>
      <c r="C8033">
        <v>21379.17</v>
      </c>
    </row>
    <row r="8034" spans="1:3" x14ac:dyDescent="0.25">
      <c r="A8034">
        <v>78001003</v>
      </c>
      <c r="B8034" t="s">
        <v>6055</v>
      </c>
      <c r="C8034">
        <v>21810</v>
      </c>
    </row>
    <row r="8035" spans="1:3" x14ac:dyDescent="0.25">
      <c r="A8035">
        <v>78001004</v>
      </c>
      <c r="B8035" t="s">
        <v>6056</v>
      </c>
      <c r="C8035">
        <v>26291.67</v>
      </c>
    </row>
    <row r="8036" spans="1:3" x14ac:dyDescent="0.25">
      <c r="A8036">
        <v>78001005</v>
      </c>
      <c r="B8036" t="s">
        <v>6057</v>
      </c>
      <c r="C8036">
        <v>21866.67</v>
      </c>
    </row>
    <row r="8037" spans="1:3" x14ac:dyDescent="0.25">
      <c r="A8037">
        <v>78001006</v>
      </c>
      <c r="B8037" t="s">
        <v>6058</v>
      </c>
      <c r="C8037">
        <v>21808.33</v>
      </c>
    </row>
    <row r="8038" spans="1:3" x14ac:dyDescent="0.25">
      <c r="A8038">
        <v>78001007</v>
      </c>
      <c r="B8038" t="s">
        <v>6059</v>
      </c>
      <c r="C8038">
        <v>26291.67</v>
      </c>
    </row>
    <row r="8039" spans="1:3" x14ac:dyDescent="0.25">
      <c r="A8039">
        <v>78001008</v>
      </c>
      <c r="B8039" t="s">
        <v>6060</v>
      </c>
      <c r="C8039">
        <v>13554.17</v>
      </c>
    </row>
    <row r="8040" spans="1:3" x14ac:dyDescent="0.25">
      <c r="A8040">
        <v>78001009</v>
      </c>
      <c r="B8040" t="s">
        <v>6061</v>
      </c>
      <c r="C8040">
        <v>17500</v>
      </c>
    </row>
    <row r="8041" spans="1:3" x14ac:dyDescent="0.25">
      <c r="A8041">
        <v>78001021</v>
      </c>
      <c r="B8041" t="s">
        <v>6062</v>
      </c>
      <c r="C8041">
        <v>14708.33</v>
      </c>
    </row>
    <row r="8042" spans="1:3" x14ac:dyDescent="0.25">
      <c r="A8042">
        <v>78001022</v>
      </c>
      <c r="B8042" t="s">
        <v>6063</v>
      </c>
      <c r="C8042">
        <v>18091.669999999998</v>
      </c>
    </row>
    <row r="8043" spans="1:3" x14ac:dyDescent="0.25">
      <c r="A8043">
        <v>78001023</v>
      </c>
      <c r="B8043" t="s">
        <v>6064</v>
      </c>
      <c r="C8043">
        <v>14304.17</v>
      </c>
    </row>
    <row r="8044" spans="1:3" x14ac:dyDescent="0.25">
      <c r="A8044">
        <v>78001024</v>
      </c>
      <c r="B8044" t="s">
        <v>7043</v>
      </c>
      <c r="C8044">
        <v>650</v>
      </c>
    </row>
    <row r="8045" spans="1:3" x14ac:dyDescent="0.25">
      <c r="A8045">
        <v>78001031</v>
      </c>
      <c r="B8045" t="s">
        <v>6065</v>
      </c>
      <c r="C8045">
        <v>9108.33</v>
      </c>
    </row>
    <row r="8046" spans="1:3" x14ac:dyDescent="0.25">
      <c r="A8046">
        <v>78001032</v>
      </c>
      <c r="B8046" t="s">
        <v>6066</v>
      </c>
      <c r="C8046">
        <v>9216.67</v>
      </c>
    </row>
    <row r="8047" spans="1:3" x14ac:dyDescent="0.25">
      <c r="A8047">
        <v>78001033</v>
      </c>
      <c r="B8047" t="s">
        <v>6067</v>
      </c>
      <c r="C8047">
        <v>11187.5</v>
      </c>
    </row>
    <row r="8048" spans="1:3" x14ac:dyDescent="0.25">
      <c r="A8048">
        <v>78001034</v>
      </c>
      <c r="B8048" t="s">
        <v>6068</v>
      </c>
      <c r="C8048">
        <v>9445.83</v>
      </c>
    </row>
    <row r="8049" spans="1:3" x14ac:dyDescent="0.25">
      <c r="A8049">
        <v>78001035</v>
      </c>
      <c r="B8049" t="s">
        <v>6069</v>
      </c>
      <c r="C8049">
        <v>10350</v>
      </c>
    </row>
    <row r="8050" spans="1:3" x14ac:dyDescent="0.25">
      <c r="A8050">
        <v>78001036</v>
      </c>
      <c r="B8050" t="s">
        <v>6070</v>
      </c>
      <c r="C8050">
        <v>9727.5</v>
      </c>
    </row>
    <row r="8051" spans="1:3" x14ac:dyDescent="0.25">
      <c r="A8051">
        <v>78002000</v>
      </c>
      <c r="B8051" t="s">
        <v>6071</v>
      </c>
      <c r="C8051">
        <v>0</v>
      </c>
    </row>
    <row r="8052" spans="1:3" x14ac:dyDescent="0.25">
      <c r="A8052">
        <v>78100001</v>
      </c>
      <c r="B8052" t="s">
        <v>6072</v>
      </c>
      <c r="C8052">
        <v>580</v>
      </c>
    </row>
    <row r="8053" spans="1:3" x14ac:dyDescent="0.25">
      <c r="A8053">
        <v>78100002</v>
      </c>
      <c r="B8053" t="s">
        <v>6073</v>
      </c>
      <c r="C8053">
        <v>1000</v>
      </c>
    </row>
    <row r="8054" spans="1:3" x14ac:dyDescent="0.25">
      <c r="A8054">
        <v>78100003</v>
      </c>
      <c r="B8054" t="s">
        <v>6074</v>
      </c>
      <c r="C8054">
        <v>580</v>
      </c>
    </row>
    <row r="8055" spans="1:3" x14ac:dyDescent="0.25">
      <c r="A8055">
        <v>78100004</v>
      </c>
      <c r="B8055" t="s">
        <v>6075</v>
      </c>
      <c r="C8055">
        <v>580</v>
      </c>
    </row>
    <row r="8056" spans="1:3" x14ac:dyDescent="0.25">
      <c r="A8056">
        <v>78100005</v>
      </c>
      <c r="B8056" t="s">
        <v>6076</v>
      </c>
      <c r="C8056">
        <v>580</v>
      </c>
    </row>
    <row r="8057" spans="1:3" x14ac:dyDescent="0.25">
      <c r="A8057">
        <v>78100006</v>
      </c>
      <c r="B8057" t="s">
        <v>6077</v>
      </c>
      <c r="C8057">
        <v>580</v>
      </c>
    </row>
    <row r="8058" spans="1:3" x14ac:dyDescent="0.25">
      <c r="A8058">
        <v>78100007</v>
      </c>
      <c r="B8058" t="s">
        <v>6078</v>
      </c>
      <c r="C8058">
        <v>198</v>
      </c>
    </row>
    <row r="8059" spans="1:3" x14ac:dyDescent="0.25">
      <c r="A8059">
        <v>78100008</v>
      </c>
      <c r="B8059" t="s">
        <v>6079</v>
      </c>
      <c r="C8059">
        <v>586</v>
      </c>
    </row>
    <row r="8060" spans="1:3" x14ac:dyDescent="0.25">
      <c r="A8060">
        <v>78100009</v>
      </c>
      <c r="B8060" t="s">
        <v>6080</v>
      </c>
      <c r="C8060">
        <v>397</v>
      </c>
    </row>
    <row r="8061" spans="1:3" x14ac:dyDescent="0.25">
      <c r="A8061">
        <v>78100010</v>
      </c>
      <c r="B8061" t="s">
        <v>6081</v>
      </c>
      <c r="C8061">
        <v>1430</v>
      </c>
    </row>
    <row r="8062" spans="1:3" x14ac:dyDescent="0.25">
      <c r="A8062">
        <v>78100011</v>
      </c>
      <c r="B8062" t="s">
        <v>6082</v>
      </c>
      <c r="C8062">
        <v>472</v>
      </c>
    </row>
    <row r="8063" spans="1:3" x14ac:dyDescent="0.25">
      <c r="A8063">
        <v>78100012</v>
      </c>
      <c r="B8063" t="s">
        <v>6083</v>
      </c>
      <c r="C8063">
        <v>813</v>
      </c>
    </row>
    <row r="8064" spans="1:3" x14ac:dyDescent="0.25">
      <c r="A8064">
        <v>78100013</v>
      </c>
      <c r="B8064" t="s">
        <v>6084</v>
      </c>
      <c r="C8064">
        <v>12</v>
      </c>
    </row>
    <row r="8065" spans="1:3" x14ac:dyDescent="0.25">
      <c r="A8065">
        <v>78100014</v>
      </c>
      <c r="B8065" t="s">
        <v>6085</v>
      </c>
      <c r="C8065">
        <v>4850</v>
      </c>
    </row>
    <row r="8066" spans="1:3" x14ac:dyDescent="0.25">
      <c r="A8066">
        <v>78100015</v>
      </c>
      <c r="B8066" t="s">
        <v>6086</v>
      </c>
      <c r="C8066">
        <v>4850</v>
      </c>
    </row>
    <row r="8067" spans="1:3" x14ac:dyDescent="0.25">
      <c r="A8067">
        <v>78100016</v>
      </c>
      <c r="B8067" t="s">
        <v>6087</v>
      </c>
      <c r="C8067">
        <v>221</v>
      </c>
    </row>
    <row r="8068" spans="1:3" x14ac:dyDescent="0.25">
      <c r="A8068">
        <v>78100017</v>
      </c>
      <c r="B8068" t="s">
        <v>6088</v>
      </c>
      <c r="C8068">
        <v>12</v>
      </c>
    </row>
    <row r="8069" spans="1:3" x14ac:dyDescent="0.25">
      <c r="A8069">
        <v>78109999</v>
      </c>
      <c r="B8069" t="s">
        <v>6693</v>
      </c>
      <c r="C8069">
        <v>0</v>
      </c>
    </row>
    <row r="8070" spans="1:3" x14ac:dyDescent="0.25">
      <c r="A8070">
        <v>78150001</v>
      </c>
      <c r="B8070" t="s">
        <v>6089</v>
      </c>
      <c r="C8070">
        <v>0</v>
      </c>
    </row>
    <row r="8071" spans="1:3" x14ac:dyDescent="0.25">
      <c r="A8071">
        <v>78150002</v>
      </c>
      <c r="B8071" t="s">
        <v>6090</v>
      </c>
      <c r="C8071">
        <v>0</v>
      </c>
    </row>
    <row r="8072" spans="1:3" x14ac:dyDescent="0.25">
      <c r="A8072">
        <v>78150003</v>
      </c>
      <c r="B8072" t="s">
        <v>6091</v>
      </c>
      <c r="C8072">
        <v>320</v>
      </c>
    </row>
    <row r="8073" spans="1:3" x14ac:dyDescent="0.25">
      <c r="A8073">
        <v>78150004</v>
      </c>
      <c r="B8073" t="s">
        <v>6092</v>
      </c>
      <c r="C8073">
        <v>248</v>
      </c>
    </row>
    <row r="8074" spans="1:3" x14ac:dyDescent="0.25">
      <c r="A8074">
        <v>78150005</v>
      </c>
      <c r="B8074" t="s">
        <v>6093</v>
      </c>
      <c r="C8074">
        <v>1379</v>
      </c>
    </row>
    <row r="8075" spans="1:3" x14ac:dyDescent="0.25">
      <c r="A8075">
        <v>78150006</v>
      </c>
      <c r="B8075" t="s">
        <v>6094</v>
      </c>
      <c r="C8075">
        <v>650</v>
      </c>
    </row>
    <row r="8076" spans="1:3" x14ac:dyDescent="0.25">
      <c r="A8076">
        <v>78150007</v>
      </c>
      <c r="B8076" t="s">
        <v>6095</v>
      </c>
      <c r="C8076">
        <v>900</v>
      </c>
    </row>
    <row r="8077" spans="1:3" x14ac:dyDescent="0.25">
      <c r="A8077">
        <v>78160001</v>
      </c>
      <c r="B8077" t="s">
        <v>6096</v>
      </c>
      <c r="C8077">
        <v>0</v>
      </c>
    </row>
    <row r="8078" spans="1:3" x14ac:dyDescent="0.25">
      <c r="A8078">
        <v>78160002</v>
      </c>
      <c r="B8078" t="s">
        <v>6097</v>
      </c>
      <c r="C8078">
        <v>0</v>
      </c>
    </row>
    <row r="8079" spans="1:3" x14ac:dyDescent="0.25">
      <c r="A8079">
        <v>78160003</v>
      </c>
      <c r="B8079" t="s">
        <v>6098</v>
      </c>
      <c r="C8079">
        <v>0</v>
      </c>
    </row>
    <row r="8080" spans="1:3" x14ac:dyDescent="0.25">
      <c r="A8080">
        <v>78160004</v>
      </c>
      <c r="B8080" t="s">
        <v>6099</v>
      </c>
      <c r="C8080">
        <v>0</v>
      </c>
    </row>
    <row r="8081" spans="1:3" x14ac:dyDescent="0.25">
      <c r="A8081">
        <v>78160005</v>
      </c>
      <c r="B8081" t="s">
        <v>6100</v>
      </c>
      <c r="C8081">
        <v>2468</v>
      </c>
    </row>
    <row r="8082" spans="1:3" x14ac:dyDescent="0.25">
      <c r="A8082">
        <v>78160006</v>
      </c>
      <c r="B8082" t="s">
        <v>6101</v>
      </c>
      <c r="C8082">
        <v>682</v>
      </c>
    </row>
    <row r="8083" spans="1:3" x14ac:dyDescent="0.25">
      <c r="A8083">
        <v>78160007</v>
      </c>
      <c r="B8083" t="s">
        <v>6102</v>
      </c>
      <c r="C8083">
        <v>248</v>
      </c>
    </row>
    <row r="8084" spans="1:3" x14ac:dyDescent="0.25">
      <c r="A8084">
        <v>78160008</v>
      </c>
      <c r="B8084" t="s">
        <v>6103</v>
      </c>
      <c r="C8084">
        <v>320</v>
      </c>
    </row>
    <row r="8085" spans="1:3" x14ac:dyDescent="0.25">
      <c r="A8085">
        <v>78160009</v>
      </c>
      <c r="B8085" t="s">
        <v>6104</v>
      </c>
      <c r="C8085">
        <v>788</v>
      </c>
    </row>
    <row r="8086" spans="1:3" x14ac:dyDescent="0.25">
      <c r="A8086">
        <v>78160010</v>
      </c>
      <c r="B8086" t="s">
        <v>6105</v>
      </c>
      <c r="C8086">
        <v>637</v>
      </c>
    </row>
    <row r="8087" spans="1:3" x14ac:dyDescent="0.25">
      <c r="A8087">
        <v>78160011</v>
      </c>
      <c r="B8087" t="s">
        <v>6106</v>
      </c>
      <c r="C8087">
        <v>1407</v>
      </c>
    </row>
    <row r="8088" spans="1:3" x14ac:dyDescent="0.25">
      <c r="A8088">
        <v>78170001</v>
      </c>
      <c r="B8088" t="s">
        <v>6107</v>
      </c>
      <c r="C8088">
        <v>471</v>
      </c>
    </row>
    <row r="8089" spans="1:3" x14ac:dyDescent="0.25">
      <c r="A8089">
        <v>78170002</v>
      </c>
      <c r="B8089" t="s">
        <v>6108</v>
      </c>
      <c r="C8089">
        <v>471</v>
      </c>
    </row>
    <row r="8090" spans="1:3" x14ac:dyDescent="0.25">
      <c r="A8090">
        <v>78170003</v>
      </c>
      <c r="B8090" t="s">
        <v>6109</v>
      </c>
      <c r="C8090">
        <v>682</v>
      </c>
    </row>
    <row r="8091" spans="1:3" x14ac:dyDescent="0.25">
      <c r="A8091">
        <v>78170004</v>
      </c>
      <c r="B8091" t="s">
        <v>6110</v>
      </c>
      <c r="C8091">
        <v>248</v>
      </c>
    </row>
    <row r="8092" spans="1:3" x14ac:dyDescent="0.25">
      <c r="A8092">
        <v>78170005</v>
      </c>
      <c r="B8092" t="s">
        <v>6111</v>
      </c>
      <c r="C8092">
        <v>669</v>
      </c>
    </row>
    <row r="8093" spans="1:3" x14ac:dyDescent="0.25">
      <c r="A8093">
        <v>78170006</v>
      </c>
      <c r="B8093" t="s">
        <v>6112</v>
      </c>
      <c r="C8093">
        <v>669</v>
      </c>
    </row>
    <row r="8094" spans="1:3" x14ac:dyDescent="0.25">
      <c r="A8094">
        <v>78170007</v>
      </c>
      <c r="B8094" t="s">
        <v>6113</v>
      </c>
      <c r="C8094">
        <v>669</v>
      </c>
    </row>
    <row r="8095" spans="1:3" x14ac:dyDescent="0.25">
      <c r="A8095">
        <v>78170008</v>
      </c>
      <c r="B8095" t="s">
        <v>6114</v>
      </c>
      <c r="C8095">
        <v>326</v>
      </c>
    </row>
    <row r="8096" spans="1:3" x14ac:dyDescent="0.25">
      <c r="A8096">
        <v>78170009</v>
      </c>
      <c r="B8096" t="s">
        <v>6115</v>
      </c>
      <c r="C8096">
        <v>205</v>
      </c>
    </row>
    <row r="8097" spans="1:3" x14ac:dyDescent="0.25">
      <c r="A8097">
        <v>78170010</v>
      </c>
      <c r="B8097" t="s">
        <v>6116</v>
      </c>
      <c r="C8097">
        <v>205</v>
      </c>
    </row>
    <row r="8098" spans="1:3" x14ac:dyDescent="0.25">
      <c r="A8098">
        <v>78170011</v>
      </c>
      <c r="B8098" t="s">
        <v>6117</v>
      </c>
      <c r="C8098">
        <v>205</v>
      </c>
    </row>
    <row r="8099" spans="1:3" x14ac:dyDescent="0.25">
      <c r="A8099">
        <v>78170012</v>
      </c>
      <c r="B8099" t="s">
        <v>6118</v>
      </c>
      <c r="C8099">
        <v>981</v>
      </c>
    </row>
    <row r="8100" spans="1:3" x14ac:dyDescent="0.25">
      <c r="A8100">
        <v>78170013</v>
      </c>
      <c r="B8100" t="s">
        <v>6119</v>
      </c>
      <c r="C8100">
        <v>565</v>
      </c>
    </row>
    <row r="8101" spans="1:3" x14ac:dyDescent="0.25">
      <c r="A8101">
        <v>78200001</v>
      </c>
      <c r="B8101" t="s">
        <v>6120</v>
      </c>
      <c r="C8101">
        <v>201.6</v>
      </c>
    </row>
    <row r="8102" spans="1:3" x14ac:dyDescent="0.25">
      <c r="A8102">
        <v>78200002</v>
      </c>
      <c r="B8102" t="s">
        <v>6121</v>
      </c>
      <c r="C8102">
        <v>254.88</v>
      </c>
    </row>
    <row r="8103" spans="1:3" x14ac:dyDescent="0.25">
      <c r="A8103">
        <v>78200003</v>
      </c>
      <c r="B8103" t="s">
        <v>6122</v>
      </c>
      <c r="C8103">
        <v>39.85</v>
      </c>
    </row>
    <row r="8104" spans="1:3" x14ac:dyDescent="0.25">
      <c r="A8104">
        <v>78200004</v>
      </c>
      <c r="B8104" t="s">
        <v>6123</v>
      </c>
      <c r="C8104">
        <v>388.23</v>
      </c>
    </row>
    <row r="8105" spans="1:3" x14ac:dyDescent="0.25">
      <c r="A8105">
        <v>78200005</v>
      </c>
      <c r="B8105" t="s">
        <v>6124</v>
      </c>
      <c r="C8105">
        <v>459.54</v>
      </c>
    </row>
    <row r="8106" spans="1:3" x14ac:dyDescent="0.25">
      <c r="A8106">
        <v>78200006</v>
      </c>
      <c r="B8106" t="s">
        <v>6125</v>
      </c>
      <c r="C8106">
        <v>467.26</v>
      </c>
    </row>
    <row r="8107" spans="1:3" x14ac:dyDescent="0.25">
      <c r="A8107">
        <v>78200007</v>
      </c>
      <c r="B8107" t="s">
        <v>6126</v>
      </c>
      <c r="C8107">
        <v>219.12</v>
      </c>
    </row>
    <row r="8108" spans="1:3" x14ac:dyDescent="0.25">
      <c r="A8108">
        <v>78200008</v>
      </c>
      <c r="B8108" t="s">
        <v>6127</v>
      </c>
      <c r="C8108">
        <v>490.58</v>
      </c>
    </row>
    <row r="8109" spans="1:3" x14ac:dyDescent="0.25">
      <c r="A8109">
        <v>78200009</v>
      </c>
      <c r="B8109" t="s">
        <v>6128</v>
      </c>
      <c r="C8109">
        <v>393.08</v>
      </c>
    </row>
    <row r="8110" spans="1:3" x14ac:dyDescent="0.25">
      <c r="A8110">
        <v>78200010</v>
      </c>
      <c r="B8110" t="s">
        <v>6129</v>
      </c>
      <c r="C8110">
        <v>202.97</v>
      </c>
    </row>
    <row r="8111" spans="1:3" x14ac:dyDescent="0.25">
      <c r="A8111">
        <v>78200011</v>
      </c>
      <c r="B8111" t="s">
        <v>6130</v>
      </c>
      <c r="C8111">
        <v>268.2</v>
      </c>
    </row>
    <row r="8112" spans="1:3" x14ac:dyDescent="0.25">
      <c r="A8112">
        <v>78200012</v>
      </c>
      <c r="B8112" t="s">
        <v>6131</v>
      </c>
      <c r="C8112">
        <v>46.47</v>
      </c>
    </row>
    <row r="8113" spans="1:3" x14ac:dyDescent="0.25">
      <c r="A8113">
        <v>78200013</v>
      </c>
      <c r="B8113" t="s">
        <v>6132</v>
      </c>
      <c r="C8113">
        <v>46.47</v>
      </c>
    </row>
    <row r="8114" spans="1:3" x14ac:dyDescent="0.25">
      <c r="A8114">
        <v>78200014</v>
      </c>
      <c r="B8114" t="s">
        <v>6133</v>
      </c>
      <c r="C8114">
        <v>46.47</v>
      </c>
    </row>
    <row r="8115" spans="1:3" x14ac:dyDescent="0.25">
      <c r="A8115">
        <v>78200015</v>
      </c>
      <c r="B8115" t="s">
        <v>6134</v>
      </c>
      <c r="C8115">
        <v>619.9</v>
      </c>
    </row>
    <row r="8116" spans="1:3" x14ac:dyDescent="0.25">
      <c r="A8116">
        <v>78200016</v>
      </c>
      <c r="B8116" t="s">
        <v>6135</v>
      </c>
      <c r="C8116">
        <v>61.88</v>
      </c>
    </row>
    <row r="8117" spans="1:3" x14ac:dyDescent="0.25">
      <c r="A8117">
        <v>78200017</v>
      </c>
      <c r="B8117" t="s">
        <v>6136</v>
      </c>
      <c r="C8117">
        <v>117.42</v>
      </c>
    </row>
    <row r="8118" spans="1:3" x14ac:dyDescent="0.25">
      <c r="A8118">
        <v>78200018</v>
      </c>
      <c r="B8118" t="s">
        <v>6137</v>
      </c>
      <c r="C8118">
        <v>103.93</v>
      </c>
    </row>
    <row r="8119" spans="1:3" x14ac:dyDescent="0.25">
      <c r="A8119">
        <v>78200019</v>
      </c>
      <c r="B8119" t="s">
        <v>6138</v>
      </c>
      <c r="C8119">
        <v>20.62</v>
      </c>
    </row>
    <row r="8120" spans="1:3" x14ac:dyDescent="0.25">
      <c r="A8120">
        <v>78200020</v>
      </c>
      <c r="B8120" t="s">
        <v>6139</v>
      </c>
      <c r="C8120">
        <v>23.7</v>
      </c>
    </row>
    <row r="8121" spans="1:3" x14ac:dyDescent="0.25">
      <c r="A8121">
        <v>78200021</v>
      </c>
      <c r="B8121" t="s">
        <v>6140</v>
      </c>
      <c r="C8121">
        <v>169.77</v>
      </c>
    </row>
    <row r="8122" spans="1:3" x14ac:dyDescent="0.25">
      <c r="A8122">
        <v>78200022</v>
      </c>
      <c r="B8122" t="s">
        <v>6141</v>
      </c>
      <c r="C8122">
        <v>84.95</v>
      </c>
    </row>
    <row r="8123" spans="1:3" x14ac:dyDescent="0.25">
      <c r="A8123">
        <v>78200023</v>
      </c>
      <c r="B8123" t="s">
        <v>6142</v>
      </c>
      <c r="C8123">
        <v>526.24</v>
      </c>
    </row>
    <row r="8124" spans="1:3" x14ac:dyDescent="0.25">
      <c r="A8124">
        <v>78200024</v>
      </c>
      <c r="B8124" t="s">
        <v>6143</v>
      </c>
      <c r="C8124">
        <v>106.62</v>
      </c>
    </row>
    <row r="8125" spans="1:3" x14ac:dyDescent="0.25">
      <c r="A8125">
        <v>78200025</v>
      </c>
      <c r="B8125" t="s">
        <v>6694</v>
      </c>
      <c r="C8125">
        <v>345.03</v>
      </c>
    </row>
    <row r="8126" spans="1:3" x14ac:dyDescent="0.25">
      <c r="A8126">
        <v>78200026</v>
      </c>
      <c r="B8126" t="s">
        <v>6695</v>
      </c>
      <c r="C8126">
        <v>33.35</v>
      </c>
    </row>
    <row r="8127" spans="1:3" x14ac:dyDescent="0.25">
      <c r="A8127">
        <v>78200027</v>
      </c>
      <c r="B8127" t="s">
        <v>7044</v>
      </c>
      <c r="C8127">
        <v>21.83</v>
      </c>
    </row>
    <row r="8128" spans="1:3" x14ac:dyDescent="0.25">
      <c r="A8128">
        <v>78200028</v>
      </c>
      <c r="B8128" t="s">
        <v>7045</v>
      </c>
      <c r="C8128">
        <v>677.33</v>
      </c>
    </row>
    <row r="8129" spans="1:3" x14ac:dyDescent="0.25">
      <c r="A8129">
        <v>78200029</v>
      </c>
      <c r="B8129" t="s">
        <v>7046</v>
      </c>
      <c r="C8129">
        <v>345</v>
      </c>
    </row>
    <row r="8130" spans="1:3" x14ac:dyDescent="0.25">
      <c r="A8130">
        <v>78200030</v>
      </c>
      <c r="B8130" t="s">
        <v>7047</v>
      </c>
      <c r="C8130">
        <v>115</v>
      </c>
    </row>
    <row r="8131" spans="1:3" x14ac:dyDescent="0.25">
      <c r="A8131">
        <v>78200031</v>
      </c>
      <c r="B8131" t="s">
        <v>7048</v>
      </c>
      <c r="C8131">
        <v>0</v>
      </c>
    </row>
    <row r="8132" spans="1:3" x14ac:dyDescent="0.25">
      <c r="A8132">
        <v>78200032</v>
      </c>
      <c r="B8132" t="s">
        <v>8621</v>
      </c>
      <c r="C8132">
        <v>149.25</v>
      </c>
    </row>
    <row r="8133" spans="1:3" x14ac:dyDescent="0.25">
      <c r="A8133">
        <v>78200033</v>
      </c>
      <c r="B8133" t="s">
        <v>8622</v>
      </c>
      <c r="C8133">
        <v>61.88</v>
      </c>
    </row>
    <row r="8134" spans="1:3" x14ac:dyDescent="0.25">
      <c r="A8134">
        <v>80001000</v>
      </c>
      <c r="B8134" t="s">
        <v>6144</v>
      </c>
      <c r="C8134">
        <v>0</v>
      </c>
    </row>
    <row r="8135" spans="1:3" x14ac:dyDescent="0.25">
      <c r="A8135">
        <v>80002000</v>
      </c>
      <c r="B8135" t="s">
        <v>6145</v>
      </c>
      <c r="C8135">
        <v>0</v>
      </c>
    </row>
    <row r="8136" spans="1:3" x14ac:dyDescent="0.25">
      <c r="A8136">
        <v>80005000</v>
      </c>
      <c r="B8136" t="s">
        <v>6146</v>
      </c>
      <c r="C8136">
        <v>0</v>
      </c>
    </row>
    <row r="8137" spans="1:3" x14ac:dyDescent="0.25">
      <c r="A8137">
        <v>80006000</v>
      </c>
      <c r="B8137" t="s">
        <v>6147</v>
      </c>
      <c r="C8137">
        <v>0</v>
      </c>
    </row>
    <row r="8138" spans="1:3" x14ac:dyDescent="0.25">
      <c r="A8138">
        <v>80007000</v>
      </c>
      <c r="B8138" t="s">
        <v>6148</v>
      </c>
      <c r="C8138">
        <v>0</v>
      </c>
    </row>
    <row r="8139" spans="1:3" x14ac:dyDescent="0.25">
      <c r="A8139">
        <v>80007500</v>
      </c>
      <c r="B8139" t="s">
        <v>6149</v>
      </c>
      <c r="C8139">
        <v>0</v>
      </c>
    </row>
    <row r="8140" spans="1:3" x14ac:dyDescent="0.25">
      <c r="A8140">
        <v>80007700</v>
      </c>
      <c r="B8140" t="s">
        <v>6150</v>
      </c>
      <c r="C8140">
        <v>0</v>
      </c>
    </row>
    <row r="8141" spans="1:3" x14ac:dyDescent="0.25">
      <c r="A8141">
        <v>80007800</v>
      </c>
      <c r="B8141" t="s">
        <v>6151</v>
      </c>
      <c r="C8141">
        <v>0</v>
      </c>
    </row>
    <row r="8142" spans="1:3" x14ac:dyDescent="0.25">
      <c r="A8142">
        <v>80008000</v>
      </c>
      <c r="B8142" t="s">
        <v>6152</v>
      </c>
      <c r="C8142">
        <v>7.73</v>
      </c>
    </row>
    <row r="8143" spans="1:3" x14ac:dyDescent="0.25">
      <c r="A8143">
        <v>80009999</v>
      </c>
      <c r="B8143" t="s">
        <v>6153</v>
      </c>
      <c r="C8143">
        <v>0</v>
      </c>
    </row>
    <row r="8144" spans="1:3" x14ac:dyDescent="0.25">
      <c r="A8144">
        <v>81002000</v>
      </c>
      <c r="B8144" t="s">
        <v>6154</v>
      </c>
      <c r="C8144">
        <v>149</v>
      </c>
    </row>
    <row r="8145" spans="1:3" x14ac:dyDescent="0.25">
      <c r="A8145">
        <v>81002005</v>
      </c>
      <c r="B8145" t="s">
        <v>6155</v>
      </c>
      <c r="C8145">
        <v>82.4</v>
      </c>
    </row>
    <row r="8146" spans="1:3" x14ac:dyDescent="0.25">
      <c r="A8146">
        <v>81002011</v>
      </c>
      <c r="B8146" t="s">
        <v>6156</v>
      </c>
      <c r="C8146">
        <v>295</v>
      </c>
    </row>
    <row r="8147" spans="1:3" x14ac:dyDescent="0.25">
      <c r="A8147">
        <v>81002015</v>
      </c>
      <c r="B8147" t="s">
        <v>6157</v>
      </c>
      <c r="C8147">
        <v>80</v>
      </c>
    </row>
    <row r="8148" spans="1:3" x14ac:dyDescent="0.25">
      <c r="A8148">
        <v>81002040</v>
      </c>
      <c r="B8148" t="s">
        <v>8623</v>
      </c>
      <c r="C8148">
        <v>0</v>
      </c>
    </row>
    <row r="8149" spans="1:3" x14ac:dyDescent="0.25">
      <c r="A8149">
        <v>81002050</v>
      </c>
      <c r="B8149" t="s">
        <v>6158</v>
      </c>
      <c r="C8149">
        <v>60</v>
      </c>
    </row>
    <row r="8150" spans="1:3" x14ac:dyDescent="0.25">
      <c r="A8150">
        <v>81002100</v>
      </c>
      <c r="B8150" t="s">
        <v>6159</v>
      </c>
      <c r="C8150">
        <v>289</v>
      </c>
    </row>
    <row r="8151" spans="1:3" x14ac:dyDescent="0.25">
      <c r="A8151">
        <v>81002521</v>
      </c>
      <c r="B8151" t="s">
        <v>6160</v>
      </c>
      <c r="C8151">
        <v>280</v>
      </c>
    </row>
    <row r="8152" spans="1:3" x14ac:dyDescent="0.25">
      <c r="A8152">
        <v>81002522</v>
      </c>
      <c r="B8152" t="s">
        <v>6160</v>
      </c>
      <c r="C8152">
        <v>280</v>
      </c>
    </row>
    <row r="8153" spans="1:3" x14ac:dyDescent="0.25">
      <c r="A8153">
        <v>81002543</v>
      </c>
      <c r="B8153" t="s">
        <v>6161</v>
      </c>
      <c r="C8153">
        <v>37.1</v>
      </c>
    </row>
    <row r="8154" spans="1:3" x14ac:dyDescent="0.25">
      <c r="A8154">
        <v>81002549</v>
      </c>
      <c r="B8154" t="s">
        <v>6162</v>
      </c>
      <c r="C8154">
        <v>390</v>
      </c>
    </row>
    <row r="8155" spans="1:3" x14ac:dyDescent="0.25">
      <c r="A8155">
        <v>81002580</v>
      </c>
      <c r="B8155" t="s">
        <v>6163</v>
      </c>
      <c r="C8155">
        <v>0</v>
      </c>
    </row>
    <row r="8156" spans="1:3" x14ac:dyDescent="0.25">
      <c r="A8156">
        <v>81003002</v>
      </c>
      <c r="B8156" t="s">
        <v>6164</v>
      </c>
      <c r="C8156">
        <v>189</v>
      </c>
    </row>
    <row r="8157" spans="1:3" x14ac:dyDescent="0.25">
      <c r="A8157">
        <v>81003005</v>
      </c>
      <c r="B8157" t="s">
        <v>6165</v>
      </c>
      <c r="C8157">
        <v>82.4</v>
      </c>
    </row>
    <row r="8158" spans="1:3" x14ac:dyDescent="0.25">
      <c r="A8158">
        <v>81003200</v>
      </c>
      <c r="B8158" t="s">
        <v>6166</v>
      </c>
      <c r="C8158">
        <v>179</v>
      </c>
    </row>
    <row r="8159" spans="1:3" x14ac:dyDescent="0.25">
      <c r="A8159">
        <v>81003300</v>
      </c>
      <c r="B8159" t="s">
        <v>6167</v>
      </c>
      <c r="C8159">
        <v>699</v>
      </c>
    </row>
    <row r="8160" spans="1:3" x14ac:dyDescent="0.25">
      <c r="A8160">
        <v>81003350</v>
      </c>
      <c r="B8160" t="s">
        <v>6168</v>
      </c>
      <c r="C8160">
        <v>749</v>
      </c>
    </row>
    <row r="8161" spans="1:3" x14ac:dyDescent="0.25">
      <c r="A8161">
        <v>81003400</v>
      </c>
      <c r="B8161" t="s">
        <v>6169</v>
      </c>
      <c r="C8161">
        <v>849</v>
      </c>
    </row>
    <row r="8162" spans="1:3" x14ac:dyDescent="0.25">
      <c r="A8162">
        <v>81005000</v>
      </c>
      <c r="B8162" t="s">
        <v>6641</v>
      </c>
      <c r="C8162">
        <v>1083.33</v>
      </c>
    </row>
    <row r="8163" spans="1:3" x14ac:dyDescent="0.25">
      <c r="A8163">
        <v>81005001</v>
      </c>
      <c r="B8163" t="s">
        <v>6642</v>
      </c>
      <c r="C8163">
        <v>750</v>
      </c>
    </row>
    <row r="8164" spans="1:3" x14ac:dyDescent="0.25">
      <c r="A8164">
        <v>81005050</v>
      </c>
      <c r="B8164" t="s">
        <v>6170</v>
      </c>
      <c r="C8164">
        <v>65.84</v>
      </c>
    </row>
    <row r="8165" spans="1:3" x14ac:dyDescent="0.25">
      <c r="A8165">
        <v>81005555</v>
      </c>
      <c r="B8165" t="s">
        <v>6171</v>
      </c>
      <c r="C8165">
        <v>0</v>
      </c>
    </row>
    <row r="8166" spans="1:3" x14ac:dyDescent="0.25">
      <c r="A8166">
        <v>81006666</v>
      </c>
      <c r="B8166" t="s">
        <v>6172</v>
      </c>
      <c r="C8166">
        <v>265</v>
      </c>
    </row>
    <row r="8167" spans="1:3" x14ac:dyDescent="0.25">
      <c r="A8167">
        <v>81007105</v>
      </c>
      <c r="B8167" t="s">
        <v>6173</v>
      </c>
      <c r="C8167">
        <v>2.5</v>
      </c>
    </row>
    <row r="8168" spans="1:3" x14ac:dyDescent="0.25">
      <c r="A8168">
        <v>81007501</v>
      </c>
      <c r="B8168" t="s">
        <v>6174</v>
      </c>
      <c r="C8168">
        <v>216.3</v>
      </c>
    </row>
    <row r="8169" spans="1:3" x14ac:dyDescent="0.25">
      <c r="A8169">
        <v>81008050</v>
      </c>
      <c r="B8169" t="s">
        <v>6736</v>
      </c>
      <c r="C8169">
        <v>0</v>
      </c>
    </row>
    <row r="8170" spans="1:3" x14ac:dyDescent="0.25">
      <c r="A8170">
        <v>81008060</v>
      </c>
      <c r="B8170" t="s">
        <v>6737</v>
      </c>
      <c r="C8170">
        <v>0</v>
      </c>
    </row>
    <row r="8171" spans="1:3" x14ac:dyDescent="0.25">
      <c r="A8171">
        <v>81008070</v>
      </c>
      <c r="B8171" t="s">
        <v>6175</v>
      </c>
      <c r="C8171">
        <v>255</v>
      </c>
    </row>
    <row r="8172" spans="1:3" x14ac:dyDescent="0.25">
      <c r="A8172">
        <v>81008100</v>
      </c>
      <c r="B8172" t="s">
        <v>6176</v>
      </c>
      <c r="C8172">
        <v>7.92</v>
      </c>
    </row>
    <row r="8173" spans="1:3" x14ac:dyDescent="0.25">
      <c r="A8173">
        <v>81008110</v>
      </c>
      <c r="B8173" t="s">
        <v>6177</v>
      </c>
      <c r="C8173">
        <v>15</v>
      </c>
    </row>
    <row r="8174" spans="1:3" x14ac:dyDescent="0.25">
      <c r="A8174">
        <v>81008111</v>
      </c>
      <c r="B8174" t="s">
        <v>7049</v>
      </c>
      <c r="C8174">
        <v>10</v>
      </c>
    </row>
    <row r="8175" spans="1:3" x14ac:dyDescent="0.25">
      <c r="A8175">
        <v>81008150</v>
      </c>
      <c r="B8175" t="s">
        <v>6178</v>
      </c>
      <c r="C8175">
        <v>41.4</v>
      </c>
    </row>
    <row r="8176" spans="1:3" x14ac:dyDescent="0.25">
      <c r="A8176">
        <v>81008160</v>
      </c>
      <c r="B8176" t="s">
        <v>6738</v>
      </c>
      <c r="C8176">
        <v>95</v>
      </c>
    </row>
    <row r="8177" spans="1:3" x14ac:dyDescent="0.25">
      <c r="A8177">
        <v>81008170</v>
      </c>
      <c r="B8177" t="s">
        <v>6179</v>
      </c>
      <c r="C8177">
        <v>139.1</v>
      </c>
    </row>
    <row r="8178" spans="1:3" x14ac:dyDescent="0.25">
      <c r="A8178">
        <v>81008180</v>
      </c>
      <c r="B8178" t="s">
        <v>6180</v>
      </c>
      <c r="C8178">
        <v>37.1</v>
      </c>
    </row>
    <row r="8179" spans="1:3" x14ac:dyDescent="0.25">
      <c r="A8179">
        <v>81008190</v>
      </c>
      <c r="B8179" t="s">
        <v>6181</v>
      </c>
      <c r="C8179">
        <v>25.8</v>
      </c>
    </row>
    <row r="8180" spans="1:3" x14ac:dyDescent="0.25">
      <c r="A8180">
        <v>81008195</v>
      </c>
      <c r="B8180" t="s">
        <v>8624</v>
      </c>
      <c r="C8180">
        <v>0</v>
      </c>
    </row>
    <row r="8181" spans="1:3" x14ac:dyDescent="0.25">
      <c r="A8181">
        <v>81008200</v>
      </c>
      <c r="B8181" t="s">
        <v>7050</v>
      </c>
      <c r="C8181">
        <v>75</v>
      </c>
    </row>
    <row r="8182" spans="1:3" x14ac:dyDescent="0.25">
      <c r="A8182">
        <v>81008203</v>
      </c>
      <c r="B8182" t="s">
        <v>6182</v>
      </c>
      <c r="C8182">
        <v>86.3</v>
      </c>
    </row>
    <row r="8183" spans="1:3" x14ac:dyDescent="0.25">
      <c r="A8183">
        <v>81008204</v>
      </c>
      <c r="B8183" t="s">
        <v>6183</v>
      </c>
      <c r="C8183">
        <v>360</v>
      </c>
    </row>
    <row r="8184" spans="1:3" x14ac:dyDescent="0.25">
      <c r="A8184">
        <v>81008211</v>
      </c>
      <c r="B8184" t="s">
        <v>8625</v>
      </c>
      <c r="C8184">
        <v>330</v>
      </c>
    </row>
    <row r="8185" spans="1:3" x14ac:dyDescent="0.25">
      <c r="A8185">
        <v>81008520</v>
      </c>
      <c r="B8185" t="s">
        <v>6184</v>
      </c>
      <c r="C8185">
        <v>0</v>
      </c>
    </row>
    <row r="8186" spans="1:3" x14ac:dyDescent="0.25">
      <c r="A8186">
        <v>81008530</v>
      </c>
      <c r="B8186" t="s">
        <v>6185</v>
      </c>
      <c r="C8186">
        <v>0</v>
      </c>
    </row>
    <row r="8187" spans="1:3" x14ac:dyDescent="0.25">
      <c r="A8187">
        <v>81008540</v>
      </c>
      <c r="B8187" t="s">
        <v>6186</v>
      </c>
      <c r="C8187">
        <v>0</v>
      </c>
    </row>
    <row r="8188" spans="1:3" x14ac:dyDescent="0.25">
      <c r="A8188">
        <v>81008550</v>
      </c>
      <c r="B8188" t="s">
        <v>6187</v>
      </c>
      <c r="C8188">
        <v>0</v>
      </c>
    </row>
    <row r="8189" spans="1:3" x14ac:dyDescent="0.25">
      <c r="A8189">
        <v>81008590</v>
      </c>
      <c r="B8189" t="s">
        <v>6188</v>
      </c>
      <c r="C8189">
        <v>0</v>
      </c>
    </row>
    <row r="8190" spans="1:3" x14ac:dyDescent="0.25">
      <c r="A8190">
        <v>81008595</v>
      </c>
      <c r="B8190" t="s">
        <v>7051</v>
      </c>
      <c r="C8190">
        <v>0</v>
      </c>
    </row>
    <row r="8191" spans="1:3" x14ac:dyDescent="0.25">
      <c r="A8191">
        <v>81008596</v>
      </c>
      <c r="B8191" t="s">
        <v>7051</v>
      </c>
      <c r="C8191">
        <v>0</v>
      </c>
    </row>
    <row r="8192" spans="1:3" x14ac:dyDescent="0.25">
      <c r="A8192">
        <v>81008800</v>
      </c>
      <c r="B8192" t="s">
        <v>6189</v>
      </c>
      <c r="C8192">
        <v>250</v>
      </c>
    </row>
    <row r="8193" spans="1:3" x14ac:dyDescent="0.25">
      <c r="A8193">
        <v>81008888</v>
      </c>
      <c r="B8193" t="s">
        <v>6190</v>
      </c>
      <c r="C8193">
        <v>423</v>
      </c>
    </row>
    <row r="8194" spans="1:3" x14ac:dyDescent="0.25">
      <c r="A8194">
        <v>81008900</v>
      </c>
      <c r="B8194" t="s">
        <v>6191</v>
      </c>
      <c r="C8194">
        <v>209</v>
      </c>
    </row>
    <row r="8195" spans="1:3" x14ac:dyDescent="0.25">
      <c r="A8195">
        <v>81008950</v>
      </c>
      <c r="B8195" t="s">
        <v>6192</v>
      </c>
      <c r="C8195">
        <v>412</v>
      </c>
    </row>
    <row r="8196" spans="1:3" x14ac:dyDescent="0.25">
      <c r="A8196">
        <v>81008953</v>
      </c>
      <c r="B8196" t="s">
        <v>6193</v>
      </c>
      <c r="C8196">
        <v>0</v>
      </c>
    </row>
    <row r="8197" spans="1:3" x14ac:dyDescent="0.25">
      <c r="A8197">
        <v>81008955</v>
      </c>
      <c r="B8197" t="s">
        <v>6194</v>
      </c>
      <c r="C8197">
        <v>0</v>
      </c>
    </row>
    <row r="8198" spans="1:3" x14ac:dyDescent="0.25">
      <c r="A8198">
        <v>81009000</v>
      </c>
      <c r="B8198" t="s">
        <v>8626</v>
      </c>
      <c r="C8198">
        <v>32.520000000000003</v>
      </c>
    </row>
    <row r="8199" spans="1:3" x14ac:dyDescent="0.25">
      <c r="A8199">
        <v>81009100</v>
      </c>
      <c r="B8199" t="s">
        <v>6195</v>
      </c>
      <c r="C8199">
        <v>90</v>
      </c>
    </row>
    <row r="8200" spans="1:3" x14ac:dyDescent="0.25">
      <c r="A8200">
        <v>81009997</v>
      </c>
      <c r="B8200" t="s">
        <v>6196</v>
      </c>
      <c r="C8200">
        <v>395</v>
      </c>
    </row>
    <row r="8201" spans="1:3" x14ac:dyDescent="0.25">
      <c r="A8201">
        <v>81009998</v>
      </c>
      <c r="B8201" t="s">
        <v>6197</v>
      </c>
      <c r="C8201">
        <v>224.17</v>
      </c>
    </row>
    <row r="8202" spans="1:3" x14ac:dyDescent="0.25">
      <c r="A8202">
        <v>81009999</v>
      </c>
      <c r="B8202" t="s">
        <v>6198</v>
      </c>
      <c r="C8202">
        <v>182.5</v>
      </c>
    </row>
    <row r="8203" spans="1:3" x14ac:dyDescent="0.25">
      <c r="A8203">
        <v>81448954</v>
      </c>
      <c r="B8203" t="s">
        <v>7052</v>
      </c>
      <c r="C8203">
        <v>99.17</v>
      </c>
    </row>
    <row r="8204" spans="1:3" x14ac:dyDescent="0.25">
      <c r="A8204">
        <v>81505100</v>
      </c>
      <c r="B8204" t="s">
        <v>6199</v>
      </c>
      <c r="C8204">
        <v>0</v>
      </c>
    </row>
    <row r="8205" spans="1:3" x14ac:dyDescent="0.25">
      <c r="A8205">
        <v>81505200</v>
      </c>
      <c r="B8205" t="s">
        <v>6200</v>
      </c>
      <c r="C8205">
        <v>0</v>
      </c>
    </row>
    <row r="8206" spans="1:3" x14ac:dyDescent="0.25">
      <c r="A8206">
        <v>81505300</v>
      </c>
      <c r="B8206" t="s">
        <v>7053</v>
      </c>
      <c r="C8206">
        <v>0</v>
      </c>
    </row>
    <row r="8207" spans="1:3" x14ac:dyDescent="0.25">
      <c r="A8207">
        <v>81505400</v>
      </c>
      <c r="B8207" t="s">
        <v>6201</v>
      </c>
      <c r="C8207">
        <v>0</v>
      </c>
    </row>
    <row r="8208" spans="1:3" x14ac:dyDescent="0.25">
      <c r="A8208">
        <v>81505500</v>
      </c>
      <c r="B8208" t="s">
        <v>6202</v>
      </c>
      <c r="C8208">
        <v>0</v>
      </c>
    </row>
    <row r="8209" spans="1:3" x14ac:dyDescent="0.25">
      <c r="A8209">
        <v>81505550</v>
      </c>
      <c r="B8209" t="s">
        <v>6203</v>
      </c>
      <c r="C8209">
        <v>0</v>
      </c>
    </row>
    <row r="8210" spans="1:3" x14ac:dyDescent="0.25">
      <c r="A8210">
        <v>81505600</v>
      </c>
      <c r="B8210" t="s">
        <v>6204</v>
      </c>
      <c r="C8210">
        <v>1</v>
      </c>
    </row>
    <row r="8211" spans="1:3" x14ac:dyDescent="0.25">
      <c r="A8211">
        <v>85008500</v>
      </c>
      <c r="B8211" t="s">
        <v>6205</v>
      </c>
      <c r="C8211">
        <v>100</v>
      </c>
    </row>
    <row r="8212" spans="1:3" x14ac:dyDescent="0.25">
      <c r="A8212">
        <v>88881001</v>
      </c>
      <c r="B8212" t="s">
        <v>6206</v>
      </c>
      <c r="C8212">
        <v>532.5</v>
      </c>
    </row>
    <row r="8213" spans="1:3" x14ac:dyDescent="0.25">
      <c r="A8213">
        <v>88881002</v>
      </c>
      <c r="B8213" t="s">
        <v>6207</v>
      </c>
      <c r="C8213">
        <v>499.17</v>
      </c>
    </row>
    <row r="8214" spans="1:3" x14ac:dyDescent="0.25">
      <c r="A8214">
        <v>88881003</v>
      </c>
      <c r="B8214" t="s">
        <v>6208</v>
      </c>
      <c r="C8214">
        <v>565.83000000000004</v>
      </c>
    </row>
    <row r="8215" spans="1:3" x14ac:dyDescent="0.25">
      <c r="A8215">
        <v>88881005</v>
      </c>
      <c r="B8215" t="s">
        <v>6209</v>
      </c>
      <c r="C8215">
        <v>499.17</v>
      </c>
    </row>
    <row r="8216" spans="1:3" x14ac:dyDescent="0.25">
      <c r="A8216">
        <v>88881006</v>
      </c>
      <c r="B8216" t="s">
        <v>6210</v>
      </c>
      <c r="C8216">
        <v>482.5</v>
      </c>
    </row>
    <row r="8217" spans="1:3" x14ac:dyDescent="0.25">
      <c r="A8217">
        <v>90000043</v>
      </c>
      <c r="B8217" t="s">
        <v>6211</v>
      </c>
      <c r="C8217">
        <v>15.83</v>
      </c>
    </row>
    <row r="8218" spans="1:3" x14ac:dyDescent="0.25">
      <c r="A8218">
        <v>90000089</v>
      </c>
      <c r="B8218" t="s">
        <v>6212</v>
      </c>
      <c r="C8218">
        <v>17.5</v>
      </c>
    </row>
    <row r="8219" spans="1:3" x14ac:dyDescent="0.25">
      <c r="A8219">
        <v>90000090</v>
      </c>
      <c r="B8219" t="s">
        <v>6670</v>
      </c>
      <c r="C8219">
        <v>31.9</v>
      </c>
    </row>
    <row r="8220" spans="1:3" x14ac:dyDescent="0.25">
      <c r="A8220">
        <v>90000135</v>
      </c>
      <c r="B8220" t="s">
        <v>6213</v>
      </c>
      <c r="C8220">
        <v>0</v>
      </c>
    </row>
    <row r="8221" spans="1:3" x14ac:dyDescent="0.25">
      <c r="A8221">
        <v>90000144</v>
      </c>
      <c r="B8221" t="s">
        <v>6214</v>
      </c>
      <c r="C8221">
        <v>282.5</v>
      </c>
    </row>
    <row r="8222" spans="1:3" x14ac:dyDescent="0.25">
      <c r="A8222">
        <v>90000147</v>
      </c>
      <c r="B8222" t="s">
        <v>6215</v>
      </c>
      <c r="C8222">
        <v>249.17</v>
      </c>
    </row>
    <row r="8223" spans="1:3" x14ac:dyDescent="0.25">
      <c r="A8223">
        <v>90000172</v>
      </c>
      <c r="B8223" t="s">
        <v>7054</v>
      </c>
      <c r="C8223">
        <v>297.67</v>
      </c>
    </row>
    <row r="8224" spans="1:3" x14ac:dyDescent="0.25">
      <c r="A8224">
        <v>90000173</v>
      </c>
      <c r="B8224" t="s">
        <v>7055</v>
      </c>
      <c r="C8224">
        <v>1665.83</v>
      </c>
    </row>
    <row r="8225" spans="1:3" x14ac:dyDescent="0.25">
      <c r="A8225">
        <v>90000174</v>
      </c>
      <c r="B8225" t="s">
        <v>7056</v>
      </c>
      <c r="C8225">
        <v>11.18</v>
      </c>
    </row>
    <row r="8226" spans="1:3" x14ac:dyDescent="0.25">
      <c r="A8226">
        <v>90000175</v>
      </c>
      <c r="B8226" t="s">
        <v>7057</v>
      </c>
      <c r="C8226">
        <v>37.049999999999997</v>
      </c>
    </row>
    <row r="8227" spans="1:3" x14ac:dyDescent="0.25">
      <c r="A8227">
        <v>90000176</v>
      </c>
      <c r="B8227" t="s">
        <v>7058</v>
      </c>
      <c r="C8227">
        <v>207.42</v>
      </c>
    </row>
    <row r="8228" spans="1:3" x14ac:dyDescent="0.25">
      <c r="A8228">
        <v>90000177</v>
      </c>
      <c r="B8228" t="s">
        <v>7059</v>
      </c>
      <c r="C8228">
        <v>17.920000000000002</v>
      </c>
    </row>
    <row r="8229" spans="1:3" x14ac:dyDescent="0.25">
      <c r="A8229">
        <v>90000178</v>
      </c>
      <c r="B8229" t="s">
        <v>7060</v>
      </c>
      <c r="C8229">
        <v>387.17</v>
      </c>
    </row>
    <row r="8230" spans="1:3" x14ac:dyDescent="0.25">
      <c r="A8230">
        <v>90000179</v>
      </c>
      <c r="B8230" t="s">
        <v>7061</v>
      </c>
      <c r="C8230">
        <v>28.15</v>
      </c>
    </row>
    <row r="8231" spans="1:3" x14ac:dyDescent="0.25">
      <c r="A8231">
        <v>90000180</v>
      </c>
      <c r="B8231" t="s">
        <v>7062</v>
      </c>
      <c r="C8231">
        <v>25.92</v>
      </c>
    </row>
    <row r="8232" spans="1:3" x14ac:dyDescent="0.25">
      <c r="A8232">
        <v>90000181</v>
      </c>
      <c r="B8232" t="s">
        <v>7063</v>
      </c>
      <c r="C8232">
        <v>6.76</v>
      </c>
    </row>
    <row r="8233" spans="1:3" x14ac:dyDescent="0.25">
      <c r="A8233">
        <v>90000182</v>
      </c>
      <c r="B8233" t="s">
        <v>7064</v>
      </c>
      <c r="C8233">
        <v>1000</v>
      </c>
    </row>
    <row r="8234" spans="1:3" x14ac:dyDescent="0.25">
      <c r="A8234">
        <v>90000183</v>
      </c>
      <c r="B8234" t="s">
        <v>7065</v>
      </c>
      <c r="C8234">
        <v>182.5</v>
      </c>
    </row>
    <row r="8235" spans="1:3" x14ac:dyDescent="0.25">
      <c r="A8235">
        <v>90000184</v>
      </c>
      <c r="B8235" t="s">
        <v>7066</v>
      </c>
      <c r="C8235">
        <v>14.75</v>
      </c>
    </row>
    <row r="8236" spans="1:3" x14ac:dyDescent="0.25">
      <c r="A8236">
        <v>90000185</v>
      </c>
      <c r="B8236" t="s">
        <v>7067</v>
      </c>
      <c r="C8236">
        <v>20.170000000000002</v>
      </c>
    </row>
    <row r="8237" spans="1:3" x14ac:dyDescent="0.25">
      <c r="A8237">
        <v>90000186</v>
      </c>
      <c r="B8237" t="s">
        <v>7068</v>
      </c>
      <c r="C8237">
        <v>30.96</v>
      </c>
    </row>
    <row r="8238" spans="1:3" x14ac:dyDescent="0.25">
      <c r="A8238">
        <v>90000187</v>
      </c>
      <c r="B8238" t="s">
        <v>7069</v>
      </c>
      <c r="C8238">
        <v>204.67</v>
      </c>
    </row>
    <row r="8239" spans="1:3" x14ac:dyDescent="0.25">
      <c r="A8239">
        <v>90000188</v>
      </c>
      <c r="B8239" t="s">
        <v>7070</v>
      </c>
      <c r="C8239">
        <v>1617.75</v>
      </c>
    </row>
    <row r="8240" spans="1:3" x14ac:dyDescent="0.25">
      <c r="A8240">
        <v>90000189</v>
      </c>
      <c r="B8240" t="s">
        <v>7071</v>
      </c>
      <c r="C8240">
        <v>1351.25</v>
      </c>
    </row>
    <row r="8241" spans="1:3" x14ac:dyDescent="0.25">
      <c r="A8241">
        <v>90000190</v>
      </c>
      <c r="B8241" t="s">
        <v>7072</v>
      </c>
      <c r="C8241">
        <v>1187.58</v>
      </c>
    </row>
    <row r="8242" spans="1:3" x14ac:dyDescent="0.25">
      <c r="A8242">
        <v>90000191</v>
      </c>
      <c r="B8242" t="s">
        <v>7073</v>
      </c>
      <c r="C8242">
        <v>1024.17</v>
      </c>
    </row>
    <row r="8243" spans="1:3" x14ac:dyDescent="0.25">
      <c r="A8243">
        <v>90000192</v>
      </c>
      <c r="B8243" t="s">
        <v>7074</v>
      </c>
      <c r="C8243">
        <v>619.83000000000004</v>
      </c>
    </row>
    <row r="8244" spans="1:3" x14ac:dyDescent="0.25">
      <c r="A8244">
        <v>90000193</v>
      </c>
      <c r="B8244" t="s">
        <v>7075</v>
      </c>
      <c r="C8244">
        <v>568.58000000000004</v>
      </c>
    </row>
    <row r="8245" spans="1:3" x14ac:dyDescent="0.25">
      <c r="A8245">
        <v>90000194</v>
      </c>
      <c r="B8245" t="s">
        <v>7076</v>
      </c>
      <c r="C8245">
        <v>40.270000000000003</v>
      </c>
    </row>
    <row r="8246" spans="1:3" x14ac:dyDescent="0.25">
      <c r="A8246">
        <v>90000195</v>
      </c>
      <c r="B8246" t="s">
        <v>7077</v>
      </c>
      <c r="C8246">
        <v>9.64</v>
      </c>
    </row>
    <row r="8247" spans="1:3" x14ac:dyDescent="0.25">
      <c r="A8247">
        <v>90000196</v>
      </c>
      <c r="B8247" t="s">
        <v>7078</v>
      </c>
      <c r="C8247">
        <v>57.43</v>
      </c>
    </row>
    <row r="8248" spans="1:3" x14ac:dyDescent="0.25">
      <c r="A8248">
        <v>90000197</v>
      </c>
      <c r="B8248" t="s">
        <v>8627</v>
      </c>
      <c r="C8248">
        <v>0</v>
      </c>
    </row>
    <row r="8249" spans="1:3" x14ac:dyDescent="0.25">
      <c r="A8249">
        <v>90000198</v>
      </c>
      <c r="B8249" t="s">
        <v>8628</v>
      </c>
      <c r="C8249">
        <v>284.58</v>
      </c>
    </row>
    <row r="8250" spans="1:3" x14ac:dyDescent="0.25">
      <c r="A8250">
        <v>90000199</v>
      </c>
      <c r="B8250" t="s">
        <v>8629</v>
      </c>
      <c r="C8250">
        <v>18.22</v>
      </c>
    </row>
    <row r="8251" spans="1:3" x14ac:dyDescent="0.25">
      <c r="A8251">
        <v>90000200</v>
      </c>
      <c r="B8251" t="s">
        <v>8630</v>
      </c>
      <c r="C8251">
        <v>9.34</v>
      </c>
    </row>
    <row r="8252" spans="1:3" x14ac:dyDescent="0.25">
      <c r="A8252">
        <v>90000201</v>
      </c>
      <c r="B8252" t="s">
        <v>8631</v>
      </c>
      <c r="C8252">
        <v>14.72</v>
      </c>
    </row>
    <row r="8253" spans="1:3" x14ac:dyDescent="0.25">
      <c r="A8253">
        <v>90000202</v>
      </c>
      <c r="B8253" t="s">
        <v>8632</v>
      </c>
      <c r="C8253">
        <v>14.72</v>
      </c>
    </row>
    <row r="8254" spans="1:3" x14ac:dyDescent="0.25">
      <c r="A8254">
        <v>90000203</v>
      </c>
      <c r="B8254" t="s">
        <v>8633</v>
      </c>
      <c r="C8254">
        <v>5.0599999999999996</v>
      </c>
    </row>
    <row r="8255" spans="1:3" x14ac:dyDescent="0.25">
      <c r="A8255">
        <v>90000204</v>
      </c>
      <c r="B8255" t="s">
        <v>8634</v>
      </c>
      <c r="C8255">
        <v>30.96</v>
      </c>
    </row>
    <row r="8256" spans="1:3" x14ac:dyDescent="0.25">
      <c r="A8256">
        <v>90000205</v>
      </c>
      <c r="B8256" t="s">
        <v>8635</v>
      </c>
      <c r="C8256">
        <v>13.52</v>
      </c>
    </row>
    <row r="8257" spans="1:3" x14ac:dyDescent="0.25">
      <c r="A8257">
        <v>90000206</v>
      </c>
      <c r="B8257" t="s">
        <v>8636</v>
      </c>
      <c r="C8257">
        <v>3.86</v>
      </c>
    </row>
    <row r="8258" spans="1:3" x14ac:dyDescent="0.25">
      <c r="A8258">
        <v>90000207</v>
      </c>
      <c r="B8258" t="s">
        <v>8637</v>
      </c>
      <c r="C8258">
        <v>182.5</v>
      </c>
    </row>
    <row r="8259" spans="1:3" x14ac:dyDescent="0.25">
      <c r="A8259">
        <v>91009040</v>
      </c>
      <c r="B8259" t="s">
        <v>6216</v>
      </c>
      <c r="C8259">
        <v>0</v>
      </c>
    </row>
    <row r="8260" spans="1:3" x14ac:dyDescent="0.25">
      <c r="A8260">
        <v>91009050</v>
      </c>
      <c r="B8260" t="s">
        <v>6217</v>
      </c>
      <c r="C8260">
        <v>0</v>
      </c>
    </row>
    <row r="8261" spans="1:3" x14ac:dyDescent="0.25">
      <c r="A8261">
        <v>91009060</v>
      </c>
      <c r="B8261" t="s">
        <v>6218</v>
      </c>
      <c r="C8261">
        <v>0</v>
      </c>
    </row>
    <row r="8262" spans="1:3" x14ac:dyDescent="0.25">
      <c r="A8262">
        <v>91009100</v>
      </c>
      <c r="B8262" t="s">
        <v>6219</v>
      </c>
      <c r="C8262">
        <v>0</v>
      </c>
    </row>
    <row r="8263" spans="1:3" x14ac:dyDescent="0.25">
      <c r="A8263">
        <v>91009150</v>
      </c>
      <c r="B8263" t="s">
        <v>6220</v>
      </c>
      <c r="C8263">
        <v>0</v>
      </c>
    </row>
    <row r="8264" spans="1:3" x14ac:dyDescent="0.25">
      <c r="A8264">
        <v>92009200</v>
      </c>
      <c r="B8264" t="s">
        <v>6221</v>
      </c>
      <c r="C8264">
        <v>0</v>
      </c>
    </row>
    <row r="8265" spans="1:3" x14ac:dyDescent="0.25">
      <c r="A8265">
        <v>92009206</v>
      </c>
      <c r="B8265" t="s">
        <v>6222</v>
      </c>
      <c r="C8265">
        <v>0</v>
      </c>
    </row>
    <row r="8266" spans="1:3" x14ac:dyDescent="0.25">
      <c r="A8266">
        <v>92009207</v>
      </c>
      <c r="B8266" t="s">
        <v>6223</v>
      </c>
      <c r="C8266">
        <v>0</v>
      </c>
    </row>
    <row r="8267" spans="1:3" x14ac:dyDescent="0.25">
      <c r="A8267">
        <v>92009208</v>
      </c>
      <c r="B8267" t="s">
        <v>6224</v>
      </c>
      <c r="C8267">
        <v>0</v>
      </c>
    </row>
    <row r="8268" spans="1:3" x14ac:dyDescent="0.25">
      <c r="A8268">
        <v>92009209</v>
      </c>
      <c r="B8268" t="s">
        <v>6225</v>
      </c>
      <c r="C8268">
        <v>0</v>
      </c>
    </row>
    <row r="8269" spans="1:3" x14ac:dyDescent="0.25">
      <c r="A8269">
        <v>92009210</v>
      </c>
      <c r="B8269" t="s">
        <v>6226</v>
      </c>
      <c r="C8269">
        <v>0</v>
      </c>
    </row>
    <row r="8270" spans="1:3" x14ac:dyDescent="0.25">
      <c r="A8270">
        <v>93009300</v>
      </c>
      <c r="B8270" t="s">
        <v>6227</v>
      </c>
      <c r="C8270">
        <v>0</v>
      </c>
    </row>
    <row r="8271" spans="1:3" x14ac:dyDescent="0.25">
      <c r="A8271">
        <v>99009900</v>
      </c>
      <c r="B8271" t="s">
        <v>6228</v>
      </c>
      <c r="C8271">
        <v>0</v>
      </c>
    </row>
    <row r="8272" spans="1:3" x14ac:dyDescent="0.25">
      <c r="A8272">
        <v>99119951</v>
      </c>
      <c r="B8272" t="s">
        <v>6739</v>
      </c>
      <c r="C8272">
        <v>915.83</v>
      </c>
    </row>
    <row r="8273" spans="1:3" x14ac:dyDescent="0.25">
      <c r="A8273">
        <v>99990150</v>
      </c>
      <c r="B8273" t="s">
        <v>6229</v>
      </c>
      <c r="C8273">
        <v>808.33</v>
      </c>
    </row>
    <row r="8274" spans="1:3" x14ac:dyDescent="0.25">
      <c r="A8274">
        <v>99990165</v>
      </c>
      <c r="B8274" t="s">
        <v>6696</v>
      </c>
      <c r="C8274">
        <v>2749.17</v>
      </c>
    </row>
    <row r="8275" spans="1:3" x14ac:dyDescent="0.25">
      <c r="A8275">
        <v>99990166</v>
      </c>
      <c r="B8275" t="s">
        <v>6697</v>
      </c>
      <c r="C8275">
        <v>2558.33</v>
      </c>
    </row>
    <row r="8276" spans="1:3" x14ac:dyDescent="0.25">
      <c r="A8276">
        <v>99990167</v>
      </c>
      <c r="B8276" t="s">
        <v>8638</v>
      </c>
      <c r="C8276">
        <v>3225.14</v>
      </c>
    </row>
    <row r="8277" spans="1:3" x14ac:dyDescent="0.25">
      <c r="A8277">
        <v>99991118</v>
      </c>
      <c r="B8277" t="s">
        <v>6230</v>
      </c>
      <c r="C8277">
        <v>1557.5</v>
      </c>
    </row>
    <row r="8278" spans="1:3" x14ac:dyDescent="0.25">
      <c r="A8278">
        <v>99992120</v>
      </c>
      <c r="B8278" t="s">
        <v>6231</v>
      </c>
      <c r="C8278">
        <v>1040.83</v>
      </c>
    </row>
    <row r="8279" spans="1:3" x14ac:dyDescent="0.25">
      <c r="A8279">
        <v>99992130</v>
      </c>
      <c r="B8279" t="s">
        <v>6232</v>
      </c>
      <c r="C8279">
        <v>790.83</v>
      </c>
    </row>
    <row r="8280" spans="1:3" x14ac:dyDescent="0.25">
      <c r="A8280">
        <v>99992140</v>
      </c>
      <c r="B8280" t="s">
        <v>6233</v>
      </c>
      <c r="C8280">
        <v>699.17</v>
      </c>
    </row>
    <row r="8281" spans="1:3" x14ac:dyDescent="0.25">
      <c r="A8281">
        <v>99992150</v>
      </c>
      <c r="B8281" t="s">
        <v>6234</v>
      </c>
      <c r="C8281">
        <v>1249.17</v>
      </c>
    </row>
    <row r="8282" spans="1:3" x14ac:dyDescent="0.25">
      <c r="A8282">
        <v>99992160</v>
      </c>
      <c r="B8282" t="s">
        <v>6235</v>
      </c>
      <c r="C8282">
        <v>1199.17</v>
      </c>
    </row>
    <row r="8283" spans="1:3" x14ac:dyDescent="0.25">
      <c r="A8283">
        <v>99992170</v>
      </c>
      <c r="B8283" t="s">
        <v>6236</v>
      </c>
      <c r="C8283">
        <v>1457.5</v>
      </c>
    </row>
    <row r="8284" spans="1:3" x14ac:dyDescent="0.25">
      <c r="A8284">
        <v>99992625</v>
      </c>
      <c r="B8284" t="s">
        <v>6237</v>
      </c>
      <c r="C8284">
        <v>415.83</v>
      </c>
    </row>
    <row r="8285" spans="1:3" x14ac:dyDescent="0.25">
      <c r="A8285">
        <v>99993801</v>
      </c>
      <c r="B8285" t="s">
        <v>6238</v>
      </c>
      <c r="C8285">
        <v>632.5</v>
      </c>
    </row>
    <row r="8286" spans="1:3" x14ac:dyDescent="0.25">
      <c r="A8286">
        <v>99993802</v>
      </c>
      <c r="B8286" t="s">
        <v>6239</v>
      </c>
      <c r="C8286">
        <v>549.16999999999996</v>
      </c>
    </row>
    <row r="8287" spans="1:3" x14ac:dyDescent="0.25">
      <c r="A8287">
        <v>99994125</v>
      </c>
      <c r="B8287" t="s">
        <v>6240</v>
      </c>
      <c r="C8287">
        <v>415.83</v>
      </c>
    </row>
    <row r="8288" spans="1:3" x14ac:dyDescent="0.25">
      <c r="A8288">
        <v>99994126</v>
      </c>
      <c r="B8288" t="s">
        <v>7079</v>
      </c>
      <c r="C8288">
        <v>499.17</v>
      </c>
    </row>
    <row r="8289" spans="1:3" x14ac:dyDescent="0.25">
      <c r="A8289">
        <v>99994215</v>
      </c>
      <c r="B8289" t="s">
        <v>6241</v>
      </c>
      <c r="C8289">
        <v>274.17</v>
      </c>
    </row>
    <row r="8290" spans="1:3" x14ac:dyDescent="0.25">
      <c r="A8290">
        <v>99995020</v>
      </c>
      <c r="B8290" t="s">
        <v>6242</v>
      </c>
      <c r="C8290">
        <v>175.5</v>
      </c>
    </row>
    <row r="8291" spans="1:3" x14ac:dyDescent="0.25">
      <c r="A8291">
        <v>99995021</v>
      </c>
      <c r="B8291" t="s">
        <v>6243</v>
      </c>
      <c r="C8291">
        <v>173.75</v>
      </c>
    </row>
    <row r="8292" spans="1:3" x14ac:dyDescent="0.25">
      <c r="A8292">
        <v>99995022</v>
      </c>
      <c r="B8292" t="s">
        <v>6244</v>
      </c>
      <c r="C8292">
        <v>199.17</v>
      </c>
    </row>
    <row r="8293" spans="1:3" x14ac:dyDescent="0.25">
      <c r="A8293">
        <v>99995023</v>
      </c>
      <c r="B8293" t="s">
        <v>7080</v>
      </c>
      <c r="C8293">
        <v>249.17</v>
      </c>
    </row>
    <row r="8294" spans="1:3" x14ac:dyDescent="0.25">
      <c r="A8294">
        <v>99995024</v>
      </c>
      <c r="B8294" t="s">
        <v>7081</v>
      </c>
      <c r="C8294">
        <v>100</v>
      </c>
    </row>
    <row r="8295" spans="1:3" x14ac:dyDescent="0.25">
      <c r="A8295">
        <v>99995025</v>
      </c>
      <c r="B8295" t="s">
        <v>7082</v>
      </c>
      <c r="C8295">
        <v>100</v>
      </c>
    </row>
    <row r="8296" spans="1:3" x14ac:dyDescent="0.25">
      <c r="A8296">
        <v>99995026</v>
      </c>
      <c r="B8296" t="s">
        <v>7083</v>
      </c>
      <c r="C8296">
        <v>182.5</v>
      </c>
    </row>
    <row r="8297" spans="1:3" x14ac:dyDescent="0.25">
      <c r="A8297">
        <v>99995027</v>
      </c>
      <c r="B8297" t="s">
        <v>7084</v>
      </c>
      <c r="C8297">
        <v>274.17</v>
      </c>
    </row>
    <row r="8298" spans="1:3" x14ac:dyDescent="0.25">
      <c r="A8298">
        <v>99995029</v>
      </c>
      <c r="B8298" t="s">
        <v>6245</v>
      </c>
      <c r="C8298">
        <v>307.33</v>
      </c>
    </row>
    <row r="8299" spans="1:3" x14ac:dyDescent="0.25">
      <c r="A8299">
        <v>99995030</v>
      </c>
      <c r="B8299" t="s">
        <v>7085</v>
      </c>
      <c r="C8299">
        <v>142.5</v>
      </c>
    </row>
    <row r="8300" spans="1:3" x14ac:dyDescent="0.25">
      <c r="A8300">
        <v>99995031</v>
      </c>
      <c r="B8300" t="s">
        <v>7086</v>
      </c>
      <c r="C8300">
        <v>178.92</v>
      </c>
    </row>
    <row r="8301" spans="1:3" x14ac:dyDescent="0.25">
      <c r="A8301">
        <v>99995032</v>
      </c>
      <c r="B8301" t="s">
        <v>7087</v>
      </c>
      <c r="C8301">
        <v>90.83</v>
      </c>
    </row>
    <row r="8302" spans="1:3" x14ac:dyDescent="0.25">
      <c r="A8302">
        <v>99995033</v>
      </c>
      <c r="B8302" t="s">
        <v>7088</v>
      </c>
      <c r="C8302">
        <v>165.83</v>
      </c>
    </row>
    <row r="8303" spans="1:3" x14ac:dyDescent="0.25">
      <c r="A8303">
        <v>99995056</v>
      </c>
      <c r="B8303" t="s">
        <v>6246</v>
      </c>
      <c r="C8303">
        <v>249.17</v>
      </c>
    </row>
    <row r="8304" spans="1:3" x14ac:dyDescent="0.25">
      <c r="A8304">
        <v>99995057</v>
      </c>
      <c r="B8304" t="s">
        <v>6247</v>
      </c>
      <c r="C8304">
        <v>499.17</v>
      </c>
    </row>
    <row r="8305" spans="1:3" x14ac:dyDescent="0.25">
      <c r="A8305">
        <v>99995059</v>
      </c>
      <c r="B8305" t="s">
        <v>6248</v>
      </c>
      <c r="C8305">
        <v>657.5</v>
      </c>
    </row>
    <row r="8306" spans="1:3" x14ac:dyDescent="0.25">
      <c r="A8306">
        <v>99995060</v>
      </c>
      <c r="B8306" t="s">
        <v>6249</v>
      </c>
      <c r="C8306">
        <v>982.5</v>
      </c>
    </row>
    <row r="8307" spans="1:3" x14ac:dyDescent="0.25">
      <c r="A8307">
        <v>99995061</v>
      </c>
      <c r="B8307" t="s">
        <v>6250</v>
      </c>
      <c r="C8307">
        <v>957.5</v>
      </c>
    </row>
    <row r="8308" spans="1:3" x14ac:dyDescent="0.25">
      <c r="A8308">
        <v>99995062</v>
      </c>
      <c r="B8308" t="s">
        <v>6251</v>
      </c>
      <c r="C8308">
        <v>657.5</v>
      </c>
    </row>
    <row r="8309" spans="1:3" x14ac:dyDescent="0.25">
      <c r="A8309">
        <v>99995063</v>
      </c>
      <c r="B8309" t="s">
        <v>6252</v>
      </c>
      <c r="C8309">
        <v>474.17</v>
      </c>
    </row>
    <row r="8310" spans="1:3" x14ac:dyDescent="0.25">
      <c r="A8310">
        <v>99995064</v>
      </c>
      <c r="B8310" t="s">
        <v>6253</v>
      </c>
      <c r="C8310">
        <v>166.58</v>
      </c>
    </row>
    <row r="8311" spans="1:3" x14ac:dyDescent="0.25">
      <c r="A8311">
        <v>99995065</v>
      </c>
      <c r="B8311" t="s">
        <v>6254</v>
      </c>
      <c r="C8311">
        <v>1232.5</v>
      </c>
    </row>
    <row r="8312" spans="1:3" x14ac:dyDescent="0.25">
      <c r="A8312">
        <v>99995066</v>
      </c>
      <c r="B8312" t="s">
        <v>6255</v>
      </c>
      <c r="C8312">
        <v>949.17</v>
      </c>
    </row>
    <row r="8313" spans="1:3" x14ac:dyDescent="0.25">
      <c r="A8313">
        <v>99995067</v>
      </c>
      <c r="B8313" t="s">
        <v>6256</v>
      </c>
      <c r="C8313">
        <v>915</v>
      </c>
    </row>
    <row r="8314" spans="1:3" x14ac:dyDescent="0.25">
      <c r="A8314">
        <v>99995068</v>
      </c>
      <c r="B8314" t="s">
        <v>6257</v>
      </c>
      <c r="C8314">
        <v>615.83000000000004</v>
      </c>
    </row>
    <row r="8315" spans="1:3" x14ac:dyDescent="0.25">
      <c r="A8315">
        <v>99995069</v>
      </c>
      <c r="B8315" t="s">
        <v>6740</v>
      </c>
      <c r="C8315">
        <v>391.04</v>
      </c>
    </row>
    <row r="8316" spans="1:3" x14ac:dyDescent="0.25">
      <c r="A8316">
        <v>99995075</v>
      </c>
      <c r="B8316" t="s">
        <v>6258</v>
      </c>
      <c r="C8316">
        <v>582.5</v>
      </c>
    </row>
    <row r="8317" spans="1:3" x14ac:dyDescent="0.25">
      <c r="A8317">
        <v>99995076</v>
      </c>
      <c r="B8317" t="s">
        <v>6259</v>
      </c>
      <c r="C8317">
        <v>349.17</v>
      </c>
    </row>
    <row r="8318" spans="1:3" x14ac:dyDescent="0.25">
      <c r="A8318">
        <v>99995077</v>
      </c>
      <c r="B8318" t="s">
        <v>6260</v>
      </c>
      <c r="C8318">
        <v>245</v>
      </c>
    </row>
    <row r="8319" spans="1:3" x14ac:dyDescent="0.25">
      <c r="A8319">
        <v>99995078</v>
      </c>
      <c r="B8319" t="s">
        <v>6261</v>
      </c>
      <c r="C8319">
        <v>315.83</v>
      </c>
    </row>
    <row r="8320" spans="1:3" x14ac:dyDescent="0.25">
      <c r="A8320">
        <v>99995079</v>
      </c>
      <c r="B8320" t="s">
        <v>6262</v>
      </c>
      <c r="C8320">
        <v>349.17</v>
      </c>
    </row>
    <row r="8321" spans="1:3" x14ac:dyDescent="0.25">
      <c r="A8321">
        <v>99995080</v>
      </c>
      <c r="B8321" t="s">
        <v>6263</v>
      </c>
      <c r="C8321">
        <v>749.17</v>
      </c>
    </row>
    <row r="8322" spans="1:3" x14ac:dyDescent="0.25">
      <c r="A8322">
        <v>99995081</v>
      </c>
      <c r="B8322" t="s">
        <v>6264</v>
      </c>
      <c r="C8322">
        <v>1032.5</v>
      </c>
    </row>
    <row r="8323" spans="1:3" x14ac:dyDescent="0.25">
      <c r="A8323">
        <v>99995082</v>
      </c>
      <c r="B8323" t="s">
        <v>6265</v>
      </c>
      <c r="C8323">
        <v>507.5</v>
      </c>
    </row>
    <row r="8324" spans="1:3" x14ac:dyDescent="0.25">
      <c r="A8324">
        <v>99995083</v>
      </c>
      <c r="B8324" t="s">
        <v>6266</v>
      </c>
      <c r="C8324">
        <v>565.83000000000004</v>
      </c>
    </row>
    <row r="8325" spans="1:3" x14ac:dyDescent="0.25">
      <c r="A8325">
        <v>99995085</v>
      </c>
      <c r="B8325" t="s">
        <v>6267</v>
      </c>
      <c r="C8325">
        <v>982.5</v>
      </c>
    </row>
    <row r="8326" spans="1:3" x14ac:dyDescent="0.25">
      <c r="A8326">
        <v>99995086</v>
      </c>
      <c r="B8326" t="s">
        <v>6268</v>
      </c>
      <c r="C8326">
        <v>282.5</v>
      </c>
    </row>
    <row r="8327" spans="1:3" x14ac:dyDescent="0.25">
      <c r="A8327">
        <v>99995087</v>
      </c>
      <c r="B8327" t="s">
        <v>6269</v>
      </c>
      <c r="C8327">
        <v>3800</v>
      </c>
    </row>
    <row r="8328" spans="1:3" x14ac:dyDescent="0.25">
      <c r="A8328">
        <v>99995091</v>
      </c>
      <c r="B8328" t="s">
        <v>6270</v>
      </c>
      <c r="C8328">
        <v>1740</v>
      </c>
    </row>
    <row r="8329" spans="1:3" x14ac:dyDescent="0.25">
      <c r="A8329">
        <v>99995096</v>
      </c>
      <c r="B8329" t="s">
        <v>6271</v>
      </c>
      <c r="C8329">
        <v>2665.83</v>
      </c>
    </row>
    <row r="8330" spans="1:3" x14ac:dyDescent="0.25">
      <c r="A8330">
        <v>99995097</v>
      </c>
      <c r="B8330" t="s">
        <v>6272</v>
      </c>
      <c r="C8330">
        <v>1957.5</v>
      </c>
    </row>
    <row r="8331" spans="1:3" x14ac:dyDescent="0.25">
      <c r="A8331">
        <v>99995098</v>
      </c>
      <c r="B8331" t="s">
        <v>6273</v>
      </c>
      <c r="C8331">
        <v>3458.33</v>
      </c>
    </row>
    <row r="8332" spans="1:3" x14ac:dyDescent="0.25">
      <c r="A8332">
        <v>99995164</v>
      </c>
      <c r="B8332" t="s">
        <v>6274</v>
      </c>
      <c r="C8332">
        <v>1215.83</v>
      </c>
    </row>
    <row r="8333" spans="1:3" x14ac:dyDescent="0.25">
      <c r="A8333">
        <v>99995187</v>
      </c>
      <c r="B8333" t="s">
        <v>6275</v>
      </c>
      <c r="C8333">
        <v>3572.86</v>
      </c>
    </row>
    <row r="8334" spans="1:3" x14ac:dyDescent="0.25">
      <c r="A8334">
        <v>99995196</v>
      </c>
      <c r="B8334" t="s">
        <v>6276</v>
      </c>
      <c r="C8334">
        <v>1832.5</v>
      </c>
    </row>
    <row r="8335" spans="1:3" x14ac:dyDescent="0.25">
      <c r="A8335">
        <v>99995251</v>
      </c>
      <c r="B8335" t="s">
        <v>6277</v>
      </c>
      <c r="C8335">
        <v>1989.17</v>
      </c>
    </row>
    <row r="8336" spans="1:3" x14ac:dyDescent="0.25">
      <c r="A8336">
        <v>99995252</v>
      </c>
      <c r="B8336" t="s">
        <v>6278</v>
      </c>
      <c r="C8336">
        <v>199.17</v>
      </c>
    </row>
    <row r="8337" spans="1:3" x14ac:dyDescent="0.25">
      <c r="A8337">
        <v>99995258</v>
      </c>
      <c r="B8337" t="s">
        <v>6279</v>
      </c>
      <c r="C8337">
        <v>1817.17</v>
      </c>
    </row>
    <row r="8338" spans="1:3" x14ac:dyDescent="0.25">
      <c r="A8338">
        <v>99995287</v>
      </c>
      <c r="B8338" t="s">
        <v>6280</v>
      </c>
      <c r="C8338">
        <v>3915.83</v>
      </c>
    </row>
    <row r="8339" spans="1:3" x14ac:dyDescent="0.25">
      <c r="A8339">
        <v>99995288</v>
      </c>
      <c r="B8339" t="s">
        <v>6281</v>
      </c>
      <c r="C8339">
        <v>374.17</v>
      </c>
    </row>
    <row r="8340" spans="1:3" x14ac:dyDescent="0.25">
      <c r="A8340">
        <v>99995289</v>
      </c>
      <c r="B8340" t="s">
        <v>6282</v>
      </c>
      <c r="C8340">
        <v>249.17</v>
      </c>
    </row>
    <row r="8341" spans="1:3" x14ac:dyDescent="0.25">
      <c r="A8341">
        <v>99995456</v>
      </c>
      <c r="B8341" t="s">
        <v>6283</v>
      </c>
      <c r="C8341">
        <v>2280</v>
      </c>
    </row>
    <row r="8342" spans="1:3" x14ac:dyDescent="0.25">
      <c r="A8342">
        <v>99995459</v>
      </c>
      <c r="B8342" t="s">
        <v>6284</v>
      </c>
      <c r="C8342">
        <v>1066.5</v>
      </c>
    </row>
    <row r="8343" spans="1:3" x14ac:dyDescent="0.25">
      <c r="A8343">
        <v>99995547</v>
      </c>
      <c r="B8343" t="s">
        <v>6285</v>
      </c>
      <c r="C8343">
        <v>782.5</v>
      </c>
    </row>
    <row r="8344" spans="1:3" x14ac:dyDescent="0.25">
      <c r="A8344">
        <v>99997410</v>
      </c>
      <c r="B8344" t="s">
        <v>6215</v>
      </c>
      <c r="C8344">
        <v>249.17</v>
      </c>
    </row>
    <row r="8345" spans="1:3" x14ac:dyDescent="0.25">
      <c r="A8345">
        <v>99997411</v>
      </c>
      <c r="B8345" t="s">
        <v>6286</v>
      </c>
      <c r="C8345">
        <v>399.17</v>
      </c>
    </row>
    <row r="8346" spans="1:3" x14ac:dyDescent="0.25">
      <c r="A8346">
        <v>99997412</v>
      </c>
      <c r="B8346" t="s">
        <v>6287</v>
      </c>
      <c r="C8346">
        <v>449.17</v>
      </c>
    </row>
    <row r="8347" spans="1:3" x14ac:dyDescent="0.25">
      <c r="A8347">
        <v>99997414</v>
      </c>
      <c r="B8347" t="s">
        <v>6288</v>
      </c>
      <c r="C8347">
        <v>813.25</v>
      </c>
    </row>
    <row r="8348" spans="1:3" x14ac:dyDescent="0.25">
      <c r="A8348">
        <v>99997415</v>
      </c>
      <c r="B8348" t="s">
        <v>6289</v>
      </c>
      <c r="C8348">
        <v>515.83000000000004</v>
      </c>
    </row>
    <row r="8349" spans="1:3" x14ac:dyDescent="0.25">
      <c r="A8349">
        <v>99997419</v>
      </c>
      <c r="B8349" t="s">
        <v>6290</v>
      </c>
      <c r="C8349">
        <v>407.5</v>
      </c>
    </row>
    <row r="8350" spans="1:3" x14ac:dyDescent="0.25">
      <c r="A8350">
        <v>99997420</v>
      </c>
      <c r="B8350" t="s">
        <v>6291</v>
      </c>
      <c r="C8350">
        <v>574.16999999999996</v>
      </c>
    </row>
    <row r="8351" spans="1:3" x14ac:dyDescent="0.25">
      <c r="A8351">
        <v>99997421</v>
      </c>
      <c r="B8351" t="s">
        <v>6292</v>
      </c>
      <c r="C8351">
        <v>315.83</v>
      </c>
    </row>
    <row r="8352" spans="1:3" x14ac:dyDescent="0.25">
      <c r="A8352">
        <v>99997430</v>
      </c>
      <c r="B8352" t="s">
        <v>6293</v>
      </c>
      <c r="C8352">
        <v>632.5</v>
      </c>
    </row>
    <row r="8353" spans="1:3" x14ac:dyDescent="0.25">
      <c r="A8353">
        <v>99997431</v>
      </c>
      <c r="B8353" t="s">
        <v>6294</v>
      </c>
      <c r="C8353">
        <v>774.17</v>
      </c>
    </row>
    <row r="8354" spans="1:3" x14ac:dyDescent="0.25">
      <c r="A8354">
        <v>99997435</v>
      </c>
      <c r="B8354" t="s">
        <v>6295</v>
      </c>
      <c r="C8354">
        <v>774.17</v>
      </c>
    </row>
    <row r="8355" spans="1:3" x14ac:dyDescent="0.25">
      <c r="A8355">
        <v>99997450</v>
      </c>
      <c r="B8355" t="s">
        <v>6296</v>
      </c>
      <c r="C8355">
        <v>842.66</v>
      </c>
    </row>
    <row r="8356" spans="1:3" x14ac:dyDescent="0.25">
      <c r="A8356">
        <v>99997489</v>
      </c>
      <c r="B8356" t="s">
        <v>6297</v>
      </c>
      <c r="C8356">
        <v>510.16</v>
      </c>
    </row>
    <row r="8357" spans="1:3" x14ac:dyDescent="0.25">
      <c r="A8357">
        <v>99997499</v>
      </c>
      <c r="B8357" t="s">
        <v>8639</v>
      </c>
      <c r="C8357">
        <v>249.08</v>
      </c>
    </row>
    <row r="8358" spans="1:3" x14ac:dyDescent="0.25">
      <c r="A8358">
        <v>99997510</v>
      </c>
      <c r="B8358" t="s">
        <v>6298</v>
      </c>
      <c r="C8358">
        <v>682.5</v>
      </c>
    </row>
    <row r="8359" spans="1:3" x14ac:dyDescent="0.25">
      <c r="A8359">
        <v>99997520</v>
      </c>
      <c r="B8359" t="s">
        <v>6299</v>
      </c>
      <c r="C8359">
        <v>715.83</v>
      </c>
    </row>
    <row r="8360" spans="1:3" x14ac:dyDescent="0.25">
      <c r="A8360">
        <v>99997530</v>
      </c>
      <c r="B8360" t="s">
        <v>6300</v>
      </c>
      <c r="C8360">
        <v>874.17</v>
      </c>
    </row>
    <row r="8361" spans="1:3" x14ac:dyDescent="0.25">
      <c r="A8361">
        <v>99997531</v>
      </c>
      <c r="B8361" t="s">
        <v>7089</v>
      </c>
      <c r="C8361">
        <v>987.5</v>
      </c>
    </row>
    <row r="8362" spans="1:3" x14ac:dyDescent="0.25">
      <c r="A8362">
        <v>99997532</v>
      </c>
      <c r="B8362" t="s">
        <v>7090</v>
      </c>
      <c r="C8362">
        <v>1040.83</v>
      </c>
    </row>
    <row r="8363" spans="1:3" x14ac:dyDescent="0.25">
      <c r="A8363">
        <v>99997533</v>
      </c>
      <c r="B8363" t="s">
        <v>7091</v>
      </c>
      <c r="C8363">
        <v>249.17</v>
      </c>
    </row>
    <row r="8364" spans="1:3" x14ac:dyDescent="0.25">
      <c r="A8364">
        <v>99997534</v>
      </c>
      <c r="B8364" t="s">
        <v>7092</v>
      </c>
      <c r="C8364">
        <v>224.17</v>
      </c>
    </row>
    <row r="8365" spans="1:3" x14ac:dyDescent="0.25">
      <c r="A8365">
        <v>99997535</v>
      </c>
      <c r="B8365" t="s">
        <v>7093</v>
      </c>
      <c r="C8365">
        <v>532.5</v>
      </c>
    </row>
    <row r="8366" spans="1:3" x14ac:dyDescent="0.25">
      <c r="A8366">
        <v>99997536</v>
      </c>
      <c r="B8366" t="s">
        <v>7094</v>
      </c>
      <c r="C8366">
        <v>433</v>
      </c>
    </row>
    <row r="8367" spans="1:3" x14ac:dyDescent="0.25">
      <c r="A8367">
        <v>99997537</v>
      </c>
      <c r="B8367" t="s">
        <v>7095</v>
      </c>
      <c r="C8367">
        <v>415.83</v>
      </c>
    </row>
    <row r="8368" spans="1:3" x14ac:dyDescent="0.25">
      <c r="A8368">
        <v>99997538</v>
      </c>
      <c r="B8368" t="s">
        <v>8640</v>
      </c>
      <c r="C8368">
        <v>774.17</v>
      </c>
    </row>
    <row r="8369" spans="1:3" x14ac:dyDescent="0.25">
      <c r="A8369">
        <v>99997540</v>
      </c>
      <c r="B8369" t="s">
        <v>6301</v>
      </c>
      <c r="C8369">
        <v>267</v>
      </c>
    </row>
    <row r="8370" spans="1:3" x14ac:dyDescent="0.25">
      <c r="A8370">
        <v>99998020</v>
      </c>
      <c r="B8370" t="s">
        <v>6302</v>
      </c>
      <c r="C8370">
        <v>465.83</v>
      </c>
    </row>
    <row r="8371" spans="1:3" x14ac:dyDescent="0.25">
      <c r="A8371">
        <v>99998021</v>
      </c>
      <c r="B8371" t="s">
        <v>6303</v>
      </c>
      <c r="C8371">
        <v>682.5</v>
      </c>
    </row>
    <row r="8372" spans="1:3" x14ac:dyDescent="0.25">
      <c r="A8372">
        <v>99998022</v>
      </c>
      <c r="B8372" t="s">
        <v>6304</v>
      </c>
      <c r="C8372">
        <v>624.16999999999996</v>
      </c>
    </row>
    <row r="8373" spans="1:3" x14ac:dyDescent="0.25">
      <c r="A8373">
        <v>99998023</v>
      </c>
      <c r="B8373" t="s">
        <v>6305</v>
      </c>
      <c r="C8373">
        <v>374.17</v>
      </c>
    </row>
    <row r="8374" spans="1:3" x14ac:dyDescent="0.25">
      <c r="A8374">
        <v>99998024</v>
      </c>
      <c r="B8374" t="s">
        <v>7096</v>
      </c>
      <c r="C8374">
        <v>515.83000000000004</v>
      </c>
    </row>
    <row r="8375" spans="1:3" x14ac:dyDescent="0.25">
      <c r="A8375">
        <v>99998025</v>
      </c>
      <c r="B8375" t="s">
        <v>7097</v>
      </c>
      <c r="C8375">
        <v>657.5</v>
      </c>
    </row>
    <row r="8376" spans="1:3" x14ac:dyDescent="0.25">
      <c r="A8376">
        <v>99998050</v>
      </c>
      <c r="B8376" t="s">
        <v>6306</v>
      </c>
      <c r="C8376">
        <v>182.5</v>
      </c>
    </row>
    <row r="8377" spans="1:3" x14ac:dyDescent="0.25">
      <c r="A8377">
        <v>99998051</v>
      </c>
      <c r="B8377" t="s">
        <v>6307</v>
      </c>
      <c r="C8377">
        <v>240.83</v>
      </c>
    </row>
    <row r="8378" spans="1:3" x14ac:dyDescent="0.25">
      <c r="A8378">
        <v>99998052</v>
      </c>
      <c r="B8378" t="s">
        <v>6308</v>
      </c>
      <c r="C8378">
        <v>553.83000000000004</v>
      </c>
    </row>
    <row r="8379" spans="1:3" x14ac:dyDescent="0.25">
      <c r="A8379">
        <v>99998053</v>
      </c>
      <c r="B8379" t="s">
        <v>6309</v>
      </c>
      <c r="C8379">
        <v>115.83</v>
      </c>
    </row>
    <row r="8380" spans="1:3" x14ac:dyDescent="0.25">
      <c r="A8380">
        <v>99998054</v>
      </c>
      <c r="B8380" t="s">
        <v>6310</v>
      </c>
      <c r="C8380">
        <v>340.83</v>
      </c>
    </row>
    <row r="8381" spans="1:3" x14ac:dyDescent="0.25">
      <c r="A8381">
        <v>99998055</v>
      </c>
      <c r="B8381" t="s">
        <v>6311</v>
      </c>
      <c r="C8381">
        <v>159</v>
      </c>
    </row>
    <row r="8382" spans="1:3" x14ac:dyDescent="0.25">
      <c r="A8382">
        <v>99998056</v>
      </c>
      <c r="B8382" t="s">
        <v>6312</v>
      </c>
      <c r="C8382">
        <v>274.17</v>
      </c>
    </row>
    <row r="8383" spans="1:3" x14ac:dyDescent="0.25">
      <c r="A8383">
        <v>99998057</v>
      </c>
      <c r="B8383" t="s">
        <v>6313</v>
      </c>
      <c r="C8383">
        <v>115.83</v>
      </c>
    </row>
    <row r="8384" spans="1:3" x14ac:dyDescent="0.25">
      <c r="A8384">
        <v>99998058</v>
      </c>
      <c r="B8384" t="s">
        <v>6314</v>
      </c>
      <c r="C8384">
        <v>157.5</v>
      </c>
    </row>
    <row r="8385" spans="1:3" x14ac:dyDescent="0.25">
      <c r="A8385">
        <v>99998059</v>
      </c>
      <c r="B8385" t="s">
        <v>6315</v>
      </c>
      <c r="C8385">
        <v>412.5</v>
      </c>
    </row>
    <row r="8386" spans="1:3" x14ac:dyDescent="0.25">
      <c r="A8386">
        <v>99998060</v>
      </c>
      <c r="B8386" t="s">
        <v>7098</v>
      </c>
      <c r="C8386">
        <v>466.83</v>
      </c>
    </row>
    <row r="8387" spans="1:3" x14ac:dyDescent="0.25">
      <c r="A8387">
        <v>99998061</v>
      </c>
      <c r="B8387" t="s">
        <v>7099</v>
      </c>
      <c r="C8387">
        <v>79.17</v>
      </c>
    </row>
    <row r="8388" spans="1:3" x14ac:dyDescent="0.25">
      <c r="A8388">
        <v>99998062</v>
      </c>
      <c r="B8388" t="s">
        <v>7100</v>
      </c>
      <c r="C8388">
        <v>282.58</v>
      </c>
    </row>
    <row r="8389" spans="1:3" x14ac:dyDescent="0.25">
      <c r="A8389">
        <v>99998063</v>
      </c>
      <c r="B8389" t="s">
        <v>7101</v>
      </c>
      <c r="C8389">
        <v>340.75</v>
      </c>
    </row>
    <row r="8390" spans="1:3" x14ac:dyDescent="0.25">
      <c r="A8390">
        <v>99998064</v>
      </c>
      <c r="B8390" t="s">
        <v>7102</v>
      </c>
      <c r="C8390">
        <v>265.83</v>
      </c>
    </row>
    <row r="8391" spans="1:3" x14ac:dyDescent="0.25">
      <c r="A8391">
        <v>99998065</v>
      </c>
      <c r="B8391" t="s">
        <v>7103</v>
      </c>
      <c r="C8391">
        <v>790.75</v>
      </c>
    </row>
    <row r="8392" spans="1:3" x14ac:dyDescent="0.25">
      <c r="A8392">
        <v>99998066</v>
      </c>
      <c r="B8392" t="s">
        <v>7104</v>
      </c>
      <c r="C8392">
        <v>365.83</v>
      </c>
    </row>
    <row r="8393" spans="1:3" x14ac:dyDescent="0.25">
      <c r="A8393">
        <v>99998067</v>
      </c>
      <c r="B8393" t="s">
        <v>7105</v>
      </c>
      <c r="C8393">
        <v>596.08000000000004</v>
      </c>
    </row>
    <row r="8394" spans="1:3" x14ac:dyDescent="0.25">
      <c r="A8394">
        <v>99998068</v>
      </c>
      <c r="B8394" t="s">
        <v>7106</v>
      </c>
      <c r="C8394">
        <v>3.25</v>
      </c>
    </row>
    <row r="8395" spans="1:3" x14ac:dyDescent="0.25">
      <c r="A8395">
        <v>99998069</v>
      </c>
      <c r="B8395" t="s">
        <v>7107</v>
      </c>
      <c r="C8395">
        <v>10.75</v>
      </c>
    </row>
    <row r="8396" spans="1:3" x14ac:dyDescent="0.25">
      <c r="A8396">
        <v>99998070</v>
      </c>
      <c r="B8396" t="s">
        <v>7108</v>
      </c>
      <c r="C8396">
        <v>2.42</v>
      </c>
    </row>
    <row r="8397" spans="1:3" x14ac:dyDescent="0.25">
      <c r="A8397">
        <v>99998071</v>
      </c>
      <c r="B8397" t="s">
        <v>7109</v>
      </c>
      <c r="C8397">
        <v>4.08</v>
      </c>
    </row>
    <row r="8398" spans="1:3" x14ac:dyDescent="0.25">
      <c r="A8398">
        <v>99998072</v>
      </c>
      <c r="B8398" t="s">
        <v>7110</v>
      </c>
      <c r="C8398">
        <v>7.42</v>
      </c>
    </row>
    <row r="8399" spans="1:3" x14ac:dyDescent="0.25">
      <c r="A8399">
        <v>99998073</v>
      </c>
      <c r="B8399" t="s">
        <v>7111</v>
      </c>
      <c r="C8399">
        <v>4.92</v>
      </c>
    </row>
    <row r="8400" spans="1:3" x14ac:dyDescent="0.25">
      <c r="A8400">
        <v>99998074</v>
      </c>
      <c r="B8400" t="s">
        <v>7112</v>
      </c>
      <c r="C8400">
        <v>3.25</v>
      </c>
    </row>
    <row r="8401" spans="1:3" x14ac:dyDescent="0.25">
      <c r="A8401">
        <v>99998075</v>
      </c>
      <c r="B8401" t="s">
        <v>7113</v>
      </c>
      <c r="C8401">
        <v>3.25</v>
      </c>
    </row>
    <row r="8402" spans="1:3" x14ac:dyDescent="0.25">
      <c r="A8402">
        <v>99998076</v>
      </c>
      <c r="B8402" t="s">
        <v>7114</v>
      </c>
      <c r="C8402">
        <v>4.92</v>
      </c>
    </row>
    <row r="8403" spans="1:3" x14ac:dyDescent="0.25">
      <c r="A8403">
        <v>99998077</v>
      </c>
      <c r="B8403" t="s">
        <v>7115</v>
      </c>
      <c r="C8403">
        <v>2.08</v>
      </c>
    </row>
    <row r="8404" spans="1:3" x14ac:dyDescent="0.25">
      <c r="A8404">
        <v>99998078</v>
      </c>
      <c r="B8404" t="s">
        <v>7116</v>
      </c>
      <c r="C8404">
        <v>4.08</v>
      </c>
    </row>
    <row r="8405" spans="1:3" x14ac:dyDescent="0.25">
      <c r="A8405">
        <v>99998079</v>
      </c>
      <c r="B8405" t="s">
        <v>7117</v>
      </c>
      <c r="C8405">
        <v>2.42</v>
      </c>
    </row>
    <row r="8406" spans="1:3" x14ac:dyDescent="0.25">
      <c r="A8406">
        <v>99998080</v>
      </c>
      <c r="B8406" t="s">
        <v>7118</v>
      </c>
      <c r="C8406">
        <v>4.08</v>
      </c>
    </row>
    <row r="8407" spans="1:3" x14ac:dyDescent="0.25">
      <c r="A8407">
        <v>99998081</v>
      </c>
      <c r="B8407" t="s">
        <v>7119</v>
      </c>
      <c r="C8407">
        <v>65.83</v>
      </c>
    </row>
    <row r="8408" spans="1:3" x14ac:dyDescent="0.25">
      <c r="A8408">
        <v>99998082</v>
      </c>
      <c r="B8408" t="s">
        <v>7120</v>
      </c>
      <c r="C8408">
        <v>10.75</v>
      </c>
    </row>
    <row r="8409" spans="1:3" x14ac:dyDescent="0.25">
      <c r="A8409">
        <v>99998083</v>
      </c>
      <c r="B8409" t="s">
        <v>7121</v>
      </c>
      <c r="C8409">
        <v>33.25</v>
      </c>
    </row>
    <row r="8410" spans="1:3" x14ac:dyDescent="0.25">
      <c r="A8410">
        <v>99998084</v>
      </c>
      <c r="B8410" t="s">
        <v>7122</v>
      </c>
      <c r="C8410">
        <v>11.58</v>
      </c>
    </row>
    <row r="8411" spans="1:3" x14ac:dyDescent="0.25">
      <c r="A8411">
        <v>99998085</v>
      </c>
      <c r="B8411" t="s">
        <v>7123</v>
      </c>
      <c r="C8411">
        <v>16.579999999999998</v>
      </c>
    </row>
    <row r="8412" spans="1:3" x14ac:dyDescent="0.25">
      <c r="A8412">
        <v>99998086</v>
      </c>
      <c r="B8412" t="s">
        <v>7124</v>
      </c>
      <c r="C8412">
        <v>37.42</v>
      </c>
    </row>
    <row r="8413" spans="1:3" x14ac:dyDescent="0.25">
      <c r="A8413">
        <v>99998087</v>
      </c>
      <c r="B8413" t="s">
        <v>7125</v>
      </c>
      <c r="C8413">
        <v>6.58</v>
      </c>
    </row>
    <row r="8414" spans="1:3" x14ac:dyDescent="0.25">
      <c r="A8414">
        <v>99998088</v>
      </c>
      <c r="B8414" t="s">
        <v>7126</v>
      </c>
      <c r="C8414">
        <v>8.25</v>
      </c>
    </row>
    <row r="8415" spans="1:3" x14ac:dyDescent="0.25">
      <c r="A8415">
        <v>99998089</v>
      </c>
      <c r="B8415" t="s">
        <v>7127</v>
      </c>
      <c r="C8415">
        <v>8.25</v>
      </c>
    </row>
    <row r="8416" spans="1:3" x14ac:dyDescent="0.25">
      <c r="A8416">
        <v>99998090</v>
      </c>
      <c r="B8416" t="s">
        <v>7128</v>
      </c>
      <c r="C8416">
        <v>24.92</v>
      </c>
    </row>
    <row r="8417" spans="1:3" x14ac:dyDescent="0.25">
      <c r="A8417">
        <v>99998091</v>
      </c>
      <c r="B8417" t="s">
        <v>7129</v>
      </c>
      <c r="C8417">
        <v>15.75</v>
      </c>
    </row>
    <row r="8418" spans="1:3" x14ac:dyDescent="0.25">
      <c r="A8418">
        <v>99998092</v>
      </c>
      <c r="B8418" t="s">
        <v>7130</v>
      </c>
      <c r="C8418">
        <v>12.42</v>
      </c>
    </row>
    <row r="8419" spans="1:3" x14ac:dyDescent="0.25">
      <c r="A8419">
        <v>99998093</v>
      </c>
      <c r="B8419" t="s">
        <v>7131</v>
      </c>
      <c r="C8419">
        <v>82.5</v>
      </c>
    </row>
    <row r="8420" spans="1:3" x14ac:dyDescent="0.25">
      <c r="A8420">
        <v>99998094</v>
      </c>
      <c r="B8420" t="s">
        <v>7132</v>
      </c>
      <c r="C8420">
        <v>249.17</v>
      </c>
    </row>
    <row r="8421" spans="1:3" x14ac:dyDescent="0.25">
      <c r="A8421">
        <v>99998095</v>
      </c>
      <c r="B8421" t="s">
        <v>7133</v>
      </c>
      <c r="C8421">
        <v>249.17</v>
      </c>
    </row>
    <row r="8422" spans="1:3" x14ac:dyDescent="0.25">
      <c r="A8422">
        <v>99998096</v>
      </c>
      <c r="B8422" t="s">
        <v>7134</v>
      </c>
      <c r="C8422">
        <v>115.83</v>
      </c>
    </row>
    <row r="8423" spans="1:3" x14ac:dyDescent="0.25">
      <c r="A8423">
        <v>99998097</v>
      </c>
      <c r="B8423" t="s">
        <v>7135</v>
      </c>
      <c r="C8423">
        <v>149.16999999999999</v>
      </c>
    </row>
    <row r="8424" spans="1:3" x14ac:dyDescent="0.25">
      <c r="A8424">
        <v>99998098</v>
      </c>
      <c r="B8424" t="s">
        <v>7136</v>
      </c>
      <c r="C8424">
        <v>140.83000000000001</v>
      </c>
    </row>
    <row r="8425" spans="1:3" x14ac:dyDescent="0.25">
      <c r="A8425">
        <v>99998099</v>
      </c>
      <c r="B8425" t="s">
        <v>7137</v>
      </c>
      <c r="C8425">
        <v>181.17</v>
      </c>
    </row>
    <row r="8426" spans="1:3" x14ac:dyDescent="0.25">
      <c r="A8426">
        <v>99998100</v>
      </c>
      <c r="B8426" t="s">
        <v>7138</v>
      </c>
      <c r="C8426">
        <v>207.58</v>
      </c>
    </row>
    <row r="8427" spans="1:3" x14ac:dyDescent="0.25">
      <c r="A8427">
        <v>99998101</v>
      </c>
      <c r="B8427" t="s">
        <v>7139</v>
      </c>
      <c r="C8427">
        <v>190.83</v>
      </c>
    </row>
    <row r="8428" spans="1:3" x14ac:dyDescent="0.25">
      <c r="A8428">
        <v>99998102</v>
      </c>
      <c r="B8428" t="s">
        <v>7140</v>
      </c>
      <c r="C8428">
        <v>132.5</v>
      </c>
    </row>
    <row r="8429" spans="1:3" x14ac:dyDescent="0.25">
      <c r="A8429">
        <v>99998103</v>
      </c>
      <c r="B8429" t="s">
        <v>7141</v>
      </c>
      <c r="C8429">
        <v>49.17</v>
      </c>
    </row>
    <row r="8430" spans="1:3" x14ac:dyDescent="0.25">
      <c r="A8430">
        <v>99998104</v>
      </c>
      <c r="B8430" t="s">
        <v>7142</v>
      </c>
      <c r="C8430">
        <v>101.67</v>
      </c>
    </row>
    <row r="8431" spans="1:3" x14ac:dyDescent="0.25">
      <c r="A8431">
        <v>99998105</v>
      </c>
      <c r="B8431" t="s">
        <v>7143</v>
      </c>
      <c r="C8431">
        <v>6.58</v>
      </c>
    </row>
    <row r="8432" spans="1:3" x14ac:dyDescent="0.25">
      <c r="A8432">
        <v>99998106</v>
      </c>
      <c r="B8432" t="s">
        <v>7144</v>
      </c>
      <c r="C8432">
        <v>14.92</v>
      </c>
    </row>
    <row r="8433" spans="1:3" x14ac:dyDescent="0.25">
      <c r="A8433">
        <v>99998107</v>
      </c>
      <c r="B8433" t="s">
        <v>7145</v>
      </c>
      <c r="C8433">
        <v>699</v>
      </c>
    </row>
    <row r="8434" spans="1:3" x14ac:dyDescent="0.25">
      <c r="A8434">
        <v>99998108</v>
      </c>
      <c r="B8434" t="s">
        <v>7146</v>
      </c>
      <c r="C8434">
        <v>273.83</v>
      </c>
    </row>
    <row r="8435" spans="1:3" x14ac:dyDescent="0.25">
      <c r="A8435">
        <v>99998109</v>
      </c>
      <c r="B8435" t="s">
        <v>7147</v>
      </c>
      <c r="C8435">
        <v>324.25</v>
      </c>
    </row>
    <row r="8436" spans="1:3" x14ac:dyDescent="0.25">
      <c r="A8436">
        <v>99998110</v>
      </c>
      <c r="B8436" t="s">
        <v>7148</v>
      </c>
      <c r="C8436">
        <v>374.25</v>
      </c>
    </row>
    <row r="8437" spans="1:3" x14ac:dyDescent="0.25">
      <c r="A8437">
        <v>99998111</v>
      </c>
      <c r="B8437" t="s">
        <v>7149</v>
      </c>
      <c r="C8437">
        <v>207.5</v>
      </c>
    </row>
    <row r="8438" spans="1:3" x14ac:dyDescent="0.25">
      <c r="A8438">
        <v>99998112</v>
      </c>
      <c r="B8438" t="s">
        <v>7150</v>
      </c>
      <c r="C8438">
        <v>13.25</v>
      </c>
    </row>
    <row r="8439" spans="1:3" x14ac:dyDescent="0.25">
      <c r="A8439">
        <v>99998113</v>
      </c>
      <c r="B8439" t="s">
        <v>7151</v>
      </c>
      <c r="C8439">
        <v>24.92</v>
      </c>
    </row>
    <row r="8440" spans="1:3" x14ac:dyDescent="0.25">
      <c r="A8440">
        <v>99998114</v>
      </c>
      <c r="B8440" t="s">
        <v>7152</v>
      </c>
      <c r="C8440">
        <v>140.83000000000001</v>
      </c>
    </row>
    <row r="8441" spans="1:3" x14ac:dyDescent="0.25">
      <c r="A8441">
        <v>99998115</v>
      </c>
      <c r="B8441" t="s">
        <v>7153</v>
      </c>
      <c r="C8441">
        <v>90.83</v>
      </c>
    </row>
    <row r="8442" spans="1:3" x14ac:dyDescent="0.25">
      <c r="A8442">
        <v>99998116</v>
      </c>
      <c r="B8442" t="s">
        <v>7154</v>
      </c>
      <c r="C8442">
        <v>49.17</v>
      </c>
    </row>
    <row r="8443" spans="1:3" x14ac:dyDescent="0.25">
      <c r="A8443">
        <v>99998117</v>
      </c>
      <c r="B8443" t="s">
        <v>7155</v>
      </c>
      <c r="C8443">
        <v>49.17</v>
      </c>
    </row>
    <row r="8444" spans="1:3" x14ac:dyDescent="0.25">
      <c r="A8444">
        <v>99998118</v>
      </c>
      <c r="B8444" t="s">
        <v>7156</v>
      </c>
      <c r="C8444">
        <v>169.17</v>
      </c>
    </row>
    <row r="8445" spans="1:3" x14ac:dyDescent="0.25">
      <c r="A8445">
        <v>99998119</v>
      </c>
      <c r="B8445" t="s">
        <v>7157</v>
      </c>
      <c r="C8445">
        <v>182.5</v>
      </c>
    </row>
    <row r="8446" spans="1:3" x14ac:dyDescent="0.25">
      <c r="A8446">
        <v>99998120</v>
      </c>
      <c r="B8446" t="s">
        <v>7158</v>
      </c>
      <c r="C8446">
        <v>215.83</v>
      </c>
    </row>
    <row r="8447" spans="1:3" x14ac:dyDescent="0.25">
      <c r="A8447">
        <v>99998121</v>
      </c>
      <c r="B8447" t="s">
        <v>7159</v>
      </c>
      <c r="C8447">
        <v>624.08000000000004</v>
      </c>
    </row>
    <row r="8448" spans="1:3" x14ac:dyDescent="0.25">
      <c r="A8448">
        <v>99998122</v>
      </c>
      <c r="B8448" t="s">
        <v>7160</v>
      </c>
      <c r="C8448">
        <v>15.83</v>
      </c>
    </row>
    <row r="8449" spans="1:3" x14ac:dyDescent="0.25">
      <c r="A8449">
        <v>99998123</v>
      </c>
      <c r="B8449" t="s">
        <v>7161</v>
      </c>
      <c r="C8449">
        <v>265.83</v>
      </c>
    </row>
    <row r="8450" spans="1:3" x14ac:dyDescent="0.25">
      <c r="A8450">
        <v>99998124</v>
      </c>
      <c r="B8450" t="s">
        <v>7162</v>
      </c>
      <c r="C8450">
        <v>107.5</v>
      </c>
    </row>
    <row r="8451" spans="1:3" x14ac:dyDescent="0.25">
      <c r="A8451">
        <v>99998125</v>
      </c>
      <c r="B8451" t="s">
        <v>7163</v>
      </c>
      <c r="C8451">
        <v>2119.58</v>
      </c>
    </row>
    <row r="8452" spans="1:3" x14ac:dyDescent="0.25">
      <c r="A8452">
        <v>99998126</v>
      </c>
      <c r="B8452" t="s">
        <v>7164</v>
      </c>
      <c r="C8452">
        <v>189.83</v>
      </c>
    </row>
    <row r="8453" spans="1:3" x14ac:dyDescent="0.25">
      <c r="A8453">
        <v>99998127</v>
      </c>
      <c r="B8453" t="s">
        <v>7165</v>
      </c>
      <c r="C8453">
        <v>74.17</v>
      </c>
    </row>
    <row r="8454" spans="1:3" x14ac:dyDescent="0.25">
      <c r="A8454">
        <v>99998128</v>
      </c>
      <c r="B8454" t="s">
        <v>7166</v>
      </c>
      <c r="C8454">
        <v>41.58</v>
      </c>
    </row>
    <row r="8455" spans="1:3" x14ac:dyDescent="0.25">
      <c r="A8455">
        <v>99998129</v>
      </c>
      <c r="B8455" t="s">
        <v>7167</v>
      </c>
      <c r="C8455">
        <v>30.75</v>
      </c>
    </row>
    <row r="8456" spans="1:3" x14ac:dyDescent="0.25">
      <c r="A8456">
        <v>99998130</v>
      </c>
      <c r="B8456" t="s">
        <v>7168</v>
      </c>
      <c r="C8456">
        <v>12.42</v>
      </c>
    </row>
    <row r="8457" spans="1:3" x14ac:dyDescent="0.25">
      <c r="A8457">
        <v>99998131</v>
      </c>
      <c r="B8457" t="s">
        <v>7169</v>
      </c>
      <c r="C8457">
        <v>8.25</v>
      </c>
    </row>
    <row r="8458" spans="1:3" x14ac:dyDescent="0.25">
      <c r="A8458">
        <v>99998132</v>
      </c>
      <c r="B8458" t="s">
        <v>7170</v>
      </c>
      <c r="C8458">
        <v>6.58</v>
      </c>
    </row>
    <row r="8459" spans="1:3" x14ac:dyDescent="0.25">
      <c r="A8459">
        <v>99998133</v>
      </c>
      <c r="B8459" t="s">
        <v>7171</v>
      </c>
      <c r="C8459">
        <v>5.75</v>
      </c>
    </row>
    <row r="8460" spans="1:3" x14ac:dyDescent="0.25">
      <c r="A8460">
        <v>99998134</v>
      </c>
      <c r="B8460" t="s">
        <v>7172</v>
      </c>
      <c r="C8460">
        <v>8.25</v>
      </c>
    </row>
    <row r="8461" spans="1:3" x14ac:dyDescent="0.25">
      <c r="A8461">
        <v>99998135</v>
      </c>
      <c r="B8461" t="s">
        <v>7173</v>
      </c>
      <c r="C8461">
        <v>107.5</v>
      </c>
    </row>
    <row r="8462" spans="1:3" x14ac:dyDescent="0.25">
      <c r="A8462">
        <v>99998136</v>
      </c>
      <c r="B8462" t="s">
        <v>7174</v>
      </c>
      <c r="C8462">
        <v>20.170000000000002</v>
      </c>
    </row>
    <row r="8463" spans="1:3" x14ac:dyDescent="0.25">
      <c r="A8463">
        <v>99998137</v>
      </c>
      <c r="B8463" t="s">
        <v>7175</v>
      </c>
      <c r="C8463">
        <v>12.42</v>
      </c>
    </row>
    <row r="8464" spans="1:3" x14ac:dyDescent="0.25">
      <c r="A8464">
        <v>99998138</v>
      </c>
      <c r="B8464" t="s">
        <v>7176</v>
      </c>
      <c r="C8464">
        <v>20.75</v>
      </c>
    </row>
    <row r="8465" spans="1:3" x14ac:dyDescent="0.25">
      <c r="A8465">
        <v>99998139</v>
      </c>
      <c r="B8465" t="s">
        <v>7177</v>
      </c>
      <c r="C8465">
        <v>16.579999999999998</v>
      </c>
    </row>
    <row r="8466" spans="1:3" x14ac:dyDescent="0.25">
      <c r="A8466">
        <v>99998140</v>
      </c>
      <c r="B8466" t="s">
        <v>7178</v>
      </c>
      <c r="C8466">
        <v>11.58</v>
      </c>
    </row>
    <row r="8467" spans="1:3" x14ac:dyDescent="0.25">
      <c r="A8467">
        <v>99998141</v>
      </c>
      <c r="B8467" t="s">
        <v>7179</v>
      </c>
      <c r="C8467">
        <v>14.92</v>
      </c>
    </row>
    <row r="8468" spans="1:3" x14ac:dyDescent="0.25">
      <c r="A8468">
        <v>99998142</v>
      </c>
      <c r="B8468" t="s">
        <v>7180</v>
      </c>
      <c r="C8468">
        <v>8.25</v>
      </c>
    </row>
    <row r="8469" spans="1:3" x14ac:dyDescent="0.25">
      <c r="A8469">
        <v>99998143</v>
      </c>
      <c r="B8469" t="s">
        <v>7181</v>
      </c>
      <c r="C8469">
        <v>33.25</v>
      </c>
    </row>
    <row r="8470" spans="1:3" x14ac:dyDescent="0.25">
      <c r="A8470">
        <v>99998144</v>
      </c>
      <c r="B8470" t="s">
        <v>7182</v>
      </c>
      <c r="C8470">
        <v>11.58</v>
      </c>
    </row>
    <row r="8471" spans="1:3" x14ac:dyDescent="0.25">
      <c r="A8471">
        <v>99998145</v>
      </c>
      <c r="B8471" t="s">
        <v>7183</v>
      </c>
      <c r="C8471">
        <v>215.83</v>
      </c>
    </row>
    <row r="8472" spans="1:3" x14ac:dyDescent="0.25">
      <c r="A8472">
        <v>99998146</v>
      </c>
      <c r="B8472" t="s">
        <v>7184</v>
      </c>
      <c r="C8472">
        <v>14.08</v>
      </c>
    </row>
    <row r="8473" spans="1:3" x14ac:dyDescent="0.25">
      <c r="A8473">
        <v>99998147</v>
      </c>
      <c r="B8473" t="s">
        <v>7185</v>
      </c>
      <c r="C8473">
        <v>8.25</v>
      </c>
    </row>
    <row r="8474" spans="1:3" x14ac:dyDescent="0.25">
      <c r="A8474">
        <v>99998148</v>
      </c>
      <c r="B8474" t="s">
        <v>7186</v>
      </c>
      <c r="C8474">
        <v>365.83</v>
      </c>
    </row>
    <row r="8475" spans="1:3" x14ac:dyDescent="0.25">
      <c r="A8475">
        <v>99998149</v>
      </c>
      <c r="B8475" t="s">
        <v>7187</v>
      </c>
      <c r="C8475">
        <v>624.25</v>
      </c>
    </row>
    <row r="8476" spans="1:3" x14ac:dyDescent="0.25">
      <c r="A8476">
        <v>99998150</v>
      </c>
      <c r="B8476" t="s">
        <v>7188</v>
      </c>
      <c r="C8476">
        <v>0</v>
      </c>
    </row>
    <row r="8477" spans="1:3" x14ac:dyDescent="0.25">
      <c r="A8477">
        <v>99998151</v>
      </c>
      <c r="B8477" t="s">
        <v>7189</v>
      </c>
      <c r="C8477">
        <v>449.33</v>
      </c>
    </row>
    <row r="8478" spans="1:3" x14ac:dyDescent="0.25">
      <c r="A8478">
        <v>99998152</v>
      </c>
      <c r="B8478" t="s">
        <v>7190</v>
      </c>
      <c r="C8478">
        <v>74.17</v>
      </c>
    </row>
    <row r="8479" spans="1:3" x14ac:dyDescent="0.25">
      <c r="A8479">
        <v>99998153</v>
      </c>
      <c r="B8479" t="s">
        <v>7191</v>
      </c>
      <c r="C8479">
        <v>232.5</v>
      </c>
    </row>
    <row r="8480" spans="1:3" x14ac:dyDescent="0.25">
      <c r="A8480">
        <v>99998154</v>
      </c>
      <c r="B8480" t="s">
        <v>7192</v>
      </c>
      <c r="C8480">
        <v>16.579999999999998</v>
      </c>
    </row>
    <row r="8481" spans="1:3" x14ac:dyDescent="0.25">
      <c r="A8481">
        <v>99998155</v>
      </c>
      <c r="B8481" t="s">
        <v>7193</v>
      </c>
      <c r="C8481">
        <v>1332.83</v>
      </c>
    </row>
    <row r="8482" spans="1:3" x14ac:dyDescent="0.25">
      <c r="A8482">
        <v>99998156</v>
      </c>
      <c r="B8482" t="s">
        <v>7194</v>
      </c>
      <c r="C8482">
        <v>676.67</v>
      </c>
    </row>
    <row r="8483" spans="1:3" x14ac:dyDescent="0.25">
      <c r="A8483">
        <v>99998157</v>
      </c>
      <c r="B8483" t="s">
        <v>7195</v>
      </c>
      <c r="C8483">
        <v>16.579999999999998</v>
      </c>
    </row>
    <row r="8484" spans="1:3" x14ac:dyDescent="0.25">
      <c r="A8484">
        <v>99998158</v>
      </c>
      <c r="B8484" t="s">
        <v>7196</v>
      </c>
      <c r="C8484">
        <v>1.58</v>
      </c>
    </row>
    <row r="8485" spans="1:3" x14ac:dyDescent="0.25">
      <c r="A8485">
        <v>99998159</v>
      </c>
      <c r="B8485" t="s">
        <v>7197</v>
      </c>
      <c r="C8485">
        <v>307.83</v>
      </c>
    </row>
    <row r="8486" spans="1:3" x14ac:dyDescent="0.25">
      <c r="A8486">
        <v>99998160</v>
      </c>
      <c r="B8486" t="s">
        <v>7198</v>
      </c>
      <c r="C8486">
        <v>746.58</v>
      </c>
    </row>
    <row r="8487" spans="1:3" x14ac:dyDescent="0.25">
      <c r="A8487">
        <v>99998161</v>
      </c>
      <c r="B8487" t="s">
        <v>7199</v>
      </c>
      <c r="C8487">
        <v>554.83000000000004</v>
      </c>
    </row>
    <row r="8488" spans="1:3" x14ac:dyDescent="0.25">
      <c r="A8488">
        <v>99998162</v>
      </c>
      <c r="B8488" t="s">
        <v>7200</v>
      </c>
      <c r="C8488">
        <v>29.08</v>
      </c>
    </row>
    <row r="8489" spans="1:3" x14ac:dyDescent="0.25">
      <c r="A8489">
        <v>99998163</v>
      </c>
      <c r="B8489" t="s">
        <v>7201</v>
      </c>
      <c r="C8489">
        <v>499.17</v>
      </c>
    </row>
    <row r="8490" spans="1:3" x14ac:dyDescent="0.25">
      <c r="A8490">
        <v>99998164</v>
      </c>
      <c r="B8490" t="s">
        <v>7202</v>
      </c>
      <c r="C8490">
        <v>944.83</v>
      </c>
    </row>
    <row r="8491" spans="1:3" x14ac:dyDescent="0.25">
      <c r="A8491">
        <v>99998165</v>
      </c>
      <c r="B8491" t="s">
        <v>7203</v>
      </c>
      <c r="C8491">
        <v>29.08</v>
      </c>
    </row>
    <row r="8492" spans="1:3" x14ac:dyDescent="0.25">
      <c r="A8492">
        <v>99998166</v>
      </c>
      <c r="B8492" t="s">
        <v>7204</v>
      </c>
      <c r="C8492">
        <v>18.25</v>
      </c>
    </row>
    <row r="8493" spans="1:3" x14ac:dyDescent="0.25">
      <c r="A8493">
        <v>99998167</v>
      </c>
      <c r="B8493" t="s">
        <v>7205</v>
      </c>
      <c r="C8493">
        <v>13.25</v>
      </c>
    </row>
    <row r="8494" spans="1:3" x14ac:dyDescent="0.25">
      <c r="A8494">
        <v>99998168</v>
      </c>
      <c r="B8494" t="s">
        <v>7206</v>
      </c>
      <c r="C8494">
        <v>1415.58</v>
      </c>
    </row>
    <row r="8495" spans="1:3" x14ac:dyDescent="0.25">
      <c r="A8495">
        <v>99998169</v>
      </c>
      <c r="B8495" t="s">
        <v>7207</v>
      </c>
      <c r="C8495">
        <v>1165.75</v>
      </c>
    </row>
    <row r="8496" spans="1:3" x14ac:dyDescent="0.25">
      <c r="A8496">
        <v>99998170</v>
      </c>
      <c r="B8496" t="s">
        <v>7208</v>
      </c>
      <c r="C8496">
        <v>215.83</v>
      </c>
    </row>
    <row r="8497" spans="1:3" x14ac:dyDescent="0.25">
      <c r="A8497">
        <v>99998171</v>
      </c>
      <c r="B8497" t="s">
        <v>7209</v>
      </c>
      <c r="C8497">
        <v>62.42</v>
      </c>
    </row>
    <row r="8498" spans="1:3" x14ac:dyDescent="0.25">
      <c r="A8498">
        <v>99998172</v>
      </c>
      <c r="B8498" t="s">
        <v>7210</v>
      </c>
      <c r="C8498">
        <v>832.58</v>
      </c>
    </row>
    <row r="8499" spans="1:3" x14ac:dyDescent="0.25">
      <c r="A8499">
        <v>99998173</v>
      </c>
      <c r="B8499" t="s">
        <v>7211</v>
      </c>
      <c r="C8499">
        <v>165.83</v>
      </c>
    </row>
    <row r="8500" spans="1:3" x14ac:dyDescent="0.25">
      <c r="A8500">
        <v>99998174</v>
      </c>
      <c r="B8500" t="s">
        <v>7212</v>
      </c>
      <c r="C8500">
        <v>982.5</v>
      </c>
    </row>
    <row r="8501" spans="1:3" x14ac:dyDescent="0.25">
      <c r="A8501">
        <v>99998175</v>
      </c>
      <c r="B8501" t="s">
        <v>7213</v>
      </c>
      <c r="C8501">
        <v>82.5</v>
      </c>
    </row>
    <row r="8502" spans="1:3" x14ac:dyDescent="0.25">
      <c r="A8502">
        <v>99998176</v>
      </c>
      <c r="B8502" t="s">
        <v>7214</v>
      </c>
      <c r="C8502">
        <v>36.67</v>
      </c>
    </row>
    <row r="8503" spans="1:3" x14ac:dyDescent="0.25">
      <c r="A8503">
        <v>99998177</v>
      </c>
      <c r="B8503" t="s">
        <v>7215</v>
      </c>
      <c r="C8503">
        <v>124.17</v>
      </c>
    </row>
    <row r="8504" spans="1:3" x14ac:dyDescent="0.25">
      <c r="A8504">
        <v>99998178</v>
      </c>
      <c r="B8504" t="s">
        <v>7216</v>
      </c>
      <c r="C8504">
        <v>19.079999999999998</v>
      </c>
    </row>
    <row r="8505" spans="1:3" x14ac:dyDescent="0.25">
      <c r="A8505">
        <v>99998179</v>
      </c>
      <c r="B8505" t="s">
        <v>7217</v>
      </c>
      <c r="C8505">
        <v>30.75</v>
      </c>
    </row>
    <row r="8506" spans="1:3" x14ac:dyDescent="0.25">
      <c r="A8506">
        <v>99998180</v>
      </c>
      <c r="B8506" t="s">
        <v>7218</v>
      </c>
      <c r="C8506">
        <v>3983</v>
      </c>
    </row>
    <row r="8507" spans="1:3" x14ac:dyDescent="0.25">
      <c r="A8507">
        <v>99998181</v>
      </c>
      <c r="B8507" t="s">
        <v>7219</v>
      </c>
      <c r="C8507">
        <v>465.83</v>
      </c>
    </row>
    <row r="8508" spans="1:3" x14ac:dyDescent="0.25">
      <c r="A8508">
        <v>99998182</v>
      </c>
      <c r="B8508" t="s">
        <v>7220</v>
      </c>
      <c r="C8508">
        <v>215.75</v>
      </c>
    </row>
    <row r="8509" spans="1:3" x14ac:dyDescent="0.25">
      <c r="A8509">
        <v>99998183</v>
      </c>
      <c r="B8509" t="s">
        <v>7221</v>
      </c>
      <c r="C8509">
        <v>175.17</v>
      </c>
    </row>
    <row r="8510" spans="1:3" x14ac:dyDescent="0.25">
      <c r="A8510">
        <v>99998184</v>
      </c>
      <c r="B8510" t="s">
        <v>7222</v>
      </c>
      <c r="C8510">
        <v>637.16999999999996</v>
      </c>
    </row>
    <row r="8511" spans="1:3" x14ac:dyDescent="0.25">
      <c r="A8511">
        <v>99998185</v>
      </c>
      <c r="B8511" t="s">
        <v>7223</v>
      </c>
      <c r="C8511">
        <v>7.67</v>
      </c>
    </row>
    <row r="8512" spans="1:3" x14ac:dyDescent="0.25">
      <c r="A8512">
        <v>99998186</v>
      </c>
      <c r="B8512" t="s">
        <v>7224</v>
      </c>
      <c r="C8512">
        <v>3332.5</v>
      </c>
    </row>
    <row r="8513" spans="1:3" x14ac:dyDescent="0.25">
      <c r="A8513">
        <v>99998187</v>
      </c>
      <c r="B8513" t="s">
        <v>7225</v>
      </c>
      <c r="C8513">
        <v>41.58</v>
      </c>
    </row>
    <row r="8514" spans="1:3" x14ac:dyDescent="0.25">
      <c r="A8514">
        <v>99998188</v>
      </c>
      <c r="B8514" t="s">
        <v>7226</v>
      </c>
      <c r="C8514">
        <v>21381.58</v>
      </c>
    </row>
    <row r="8515" spans="1:3" x14ac:dyDescent="0.25">
      <c r="A8515">
        <v>99998189</v>
      </c>
      <c r="B8515" t="s">
        <v>7227</v>
      </c>
      <c r="C8515">
        <v>9036.83</v>
      </c>
    </row>
    <row r="8516" spans="1:3" x14ac:dyDescent="0.25">
      <c r="A8516">
        <v>99998190</v>
      </c>
      <c r="B8516" t="s">
        <v>7228</v>
      </c>
      <c r="C8516">
        <v>815.83</v>
      </c>
    </row>
    <row r="8517" spans="1:3" x14ac:dyDescent="0.25">
      <c r="A8517">
        <v>99998191</v>
      </c>
      <c r="B8517" t="s">
        <v>7229</v>
      </c>
      <c r="C8517">
        <v>17207.580000000002</v>
      </c>
    </row>
    <row r="8518" spans="1:3" x14ac:dyDescent="0.25">
      <c r="A8518">
        <v>99998192</v>
      </c>
      <c r="B8518" t="s">
        <v>7230</v>
      </c>
      <c r="C8518">
        <v>8929.25</v>
      </c>
    </row>
    <row r="8519" spans="1:3" x14ac:dyDescent="0.25">
      <c r="A8519">
        <v>99998193</v>
      </c>
      <c r="B8519" t="s">
        <v>7231</v>
      </c>
      <c r="C8519">
        <v>14422.33</v>
      </c>
    </row>
    <row r="8520" spans="1:3" x14ac:dyDescent="0.25">
      <c r="A8520">
        <v>99998194</v>
      </c>
      <c r="B8520" t="s">
        <v>7232</v>
      </c>
      <c r="C8520">
        <v>13288.25</v>
      </c>
    </row>
    <row r="8521" spans="1:3" x14ac:dyDescent="0.25">
      <c r="A8521">
        <v>99998195</v>
      </c>
      <c r="B8521" t="s">
        <v>7233</v>
      </c>
      <c r="C8521">
        <v>4166.58</v>
      </c>
    </row>
    <row r="8522" spans="1:3" x14ac:dyDescent="0.25">
      <c r="A8522">
        <v>99998196</v>
      </c>
      <c r="B8522" t="s">
        <v>7234</v>
      </c>
      <c r="C8522">
        <v>3333.58</v>
      </c>
    </row>
    <row r="8523" spans="1:3" x14ac:dyDescent="0.25">
      <c r="A8523">
        <v>99998197</v>
      </c>
      <c r="B8523" t="s">
        <v>7235</v>
      </c>
      <c r="C8523">
        <v>12</v>
      </c>
    </row>
    <row r="8524" spans="1:3" x14ac:dyDescent="0.25">
      <c r="A8524">
        <v>99998198</v>
      </c>
      <c r="B8524" t="s">
        <v>7236</v>
      </c>
      <c r="C8524">
        <v>19846.669999999998</v>
      </c>
    </row>
    <row r="8525" spans="1:3" x14ac:dyDescent="0.25">
      <c r="A8525">
        <v>99998199</v>
      </c>
      <c r="B8525" t="s">
        <v>7237</v>
      </c>
      <c r="C8525">
        <v>290.83</v>
      </c>
    </row>
    <row r="8526" spans="1:3" x14ac:dyDescent="0.25">
      <c r="A8526">
        <v>99998200</v>
      </c>
      <c r="B8526" t="s">
        <v>7238</v>
      </c>
      <c r="C8526">
        <v>190.83</v>
      </c>
    </row>
    <row r="8527" spans="1:3" x14ac:dyDescent="0.25">
      <c r="A8527">
        <v>99998201</v>
      </c>
      <c r="B8527" t="s">
        <v>7239</v>
      </c>
      <c r="C8527">
        <v>3200</v>
      </c>
    </row>
    <row r="8528" spans="1:3" x14ac:dyDescent="0.25">
      <c r="A8528">
        <v>99998202</v>
      </c>
      <c r="B8528" t="s">
        <v>7240</v>
      </c>
      <c r="C8528">
        <v>249.17</v>
      </c>
    </row>
    <row r="8529" spans="1:3" x14ac:dyDescent="0.25">
      <c r="A8529">
        <v>99998203</v>
      </c>
      <c r="B8529" t="s">
        <v>7241</v>
      </c>
      <c r="C8529">
        <v>14.08</v>
      </c>
    </row>
    <row r="8530" spans="1:3" x14ac:dyDescent="0.25">
      <c r="A8530">
        <v>99998204</v>
      </c>
      <c r="B8530" t="s">
        <v>7242</v>
      </c>
      <c r="C8530">
        <v>140.83000000000001</v>
      </c>
    </row>
    <row r="8531" spans="1:3" x14ac:dyDescent="0.25">
      <c r="A8531">
        <v>99998205</v>
      </c>
      <c r="B8531" t="s">
        <v>7243</v>
      </c>
      <c r="C8531">
        <v>1550.33</v>
      </c>
    </row>
    <row r="8532" spans="1:3" x14ac:dyDescent="0.25">
      <c r="A8532">
        <v>99998206</v>
      </c>
      <c r="B8532" t="s">
        <v>7244</v>
      </c>
      <c r="C8532">
        <v>415.75</v>
      </c>
    </row>
    <row r="8533" spans="1:3" x14ac:dyDescent="0.25">
      <c r="A8533">
        <v>99998207</v>
      </c>
      <c r="B8533" t="s">
        <v>7245</v>
      </c>
      <c r="C8533">
        <v>207.58</v>
      </c>
    </row>
    <row r="8534" spans="1:3" x14ac:dyDescent="0.25">
      <c r="A8534">
        <v>99998208</v>
      </c>
      <c r="B8534" t="s">
        <v>7246</v>
      </c>
      <c r="C8534">
        <v>800</v>
      </c>
    </row>
    <row r="8535" spans="1:3" x14ac:dyDescent="0.25">
      <c r="A8535">
        <v>99998209</v>
      </c>
      <c r="B8535" t="s">
        <v>7247</v>
      </c>
      <c r="C8535">
        <v>240</v>
      </c>
    </row>
    <row r="8536" spans="1:3" x14ac:dyDescent="0.25">
      <c r="A8536">
        <v>99998210</v>
      </c>
      <c r="B8536" t="s">
        <v>7248</v>
      </c>
      <c r="C8536">
        <v>82.5</v>
      </c>
    </row>
    <row r="8537" spans="1:3" x14ac:dyDescent="0.25">
      <c r="A8537">
        <v>99998211</v>
      </c>
      <c r="B8537" t="s">
        <v>7249</v>
      </c>
      <c r="C8537">
        <v>4500.5</v>
      </c>
    </row>
    <row r="8538" spans="1:3" x14ac:dyDescent="0.25">
      <c r="A8538">
        <v>99998212</v>
      </c>
      <c r="B8538" t="s">
        <v>7250</v>
      </c>
      <c r="C8538">
        <v>1357.92</v>
      </c>
    </row>
    <row r="8539" spans="1:3" x14ac:dyDescent="0.25">
      <c r="A8539">
        <v>99998213</v>
      </c>
      <c r="B8539" t="s">
        <v>7251</v>
      </c>
      <c r="C8539">
        <v>251.75</v>
      </c>
    </row>
    <row r="8540" spans="1:3" x14ac:dyDescent="0.25">
      <c r="A8540">
        <v>99999010</v>
      </c>
      <c r="B8540" t="s">
        <v>6316</v>
      </c>
      <c r="C8540">
        <v>224.17</v>
      </c>
    </row>
    <row r="8541" spans="1:3" x14ac:dyDescent="0.25">
      <c r="A8541">
        <v>99999011</v>
      </c>
      <c r="B8541" t="s">
        <v>6317</v>
      </c>
      <c r="C8541">
        <v>117.6</v>
      </c>
    </row>
    <row r="8542" spans="1:3" x14ac:dyDescent="0.25">
      <c r="A8542">
        <v>99999012</v>
      </c>
      <c r="B8542" t="s">
        <v>6318</v>
      </c>
      <c r="C8542">
        <v>274.17</v>
      </c>
    </row>
    <row r="8543" spans="1:3" x14ac:dyDescent="0.25">
      <c r="A8543">
        <v>99999013</v>
      </c>
      <c r="B8543" t="s">
        <v>6319</v>
      </c>
      <c r="C8543">
        <v>151.9</v>
      </c>
    </row>
    <row r="8544" spans="1:3" x14ac:dyDescent="0.25">
      <c r="A8544">
        <v>99999014</v>
      </c>
      <c r="B8544" t="s">
        <v>6320</v>
      </c>
      <c r="C8544">
        <v>158.19999999999999</v>
      </c>
    </row>
    <row r="8545" spans="1:3" x14ac:dyDescent="0.25">
      <c r="A8545">
        <v>99999025</v>
      </c>
      <c r="B8545" t="s">
        <v>7252</v>
      </c>
      <c r="C8545">
        <v>191.67</v>
      </c>
    </row>
    <row r="8546" spans="1:3" x14ac:dyDescent="0.25">
      <c r="A8546">
        <v>99999050</v>
      </c>
      <c r="B8546" t="s">
        <v>6321</v>
      </c>
      <c r="C8546">
        <v>415.83</v>
      </c>
    </row>
    <row r="8547" spans="1:3" x14ac:dyDescent="0.25">
      <c r="A8547">
        <v>99999051</v>
      </c>
      <c r="B8547" t="s">
        <v>8641</v>
      </c>
      <c r="C8547">
        <v>1325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SOLARABSORBER</vt:lpstr>
      <vt:lpstr>PREISE</vt:lpstr>
      <vt:lpstr>SOLARABSORBER!Druckbereich</vt:lpstr>
      <vt:lpstr>PREISE!preise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2021-09-14T10:20:53Z</cp:lastPrinted>
  <dcterms:created xsi:type="dcterms:W3CDTF">2021-08-02T04:25:39Z</dcterms:created>
  <dcterms:modified xsi:type="dcterms:W3CDTF">2024-01-23T07:48:41Z</dcterms:modified>
</cp:coreProperties>
</file>